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个人资料\科室相关\科研\HCC-肝纤-L3\AFPL3和PIVKA效能评价\肝癌三项2023正文\PeerJ文件\"/>
    </mc:Choice>
  </mc:AlternateContent>
  <xr:revisionPtr revIDLastSave="0" documentId="13_ncr:1_{044C6095-19DB-4BF6-81A2-5CC9EEFDF14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HCC" sheetId="1" r:id="rId1"/>
    <sheet name="CCA" sheetId="2" r:id="rId2"/>
    <sheet name="Benign liver diseases" sheetId="3" r:id="rId3"/>
  </sheets>
  <definedNames>
    <definedName name="_xlnm._FilterDatabase" localSheetId="1" hidden="1">CCA!#REF!</definedName>
    <definedName name="_xlnm._FilterDatabase" localSheetId="0" hidden="1">HCC!#REF!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2" l="1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Q71" i="3"/>
  <c r="P71" i="3"/>
  <c r="O71" i="3"/>
  <c r="N71" i="3"/>
  <c r="M71" i="3"/>
  <c r="L71" i="3"/>
  <c r="K71" i="3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Q70" i="3"/>
  <c r="P70" i="3"/>
  <c r="O70" i="3"/>
  <c r="N70" i="3"/>
  <c r="M70" i="3"/>
  <c r="L70" i="3"/>
  <c r="K70" i="3"/>
  <c r="Q69" i="3"/>
  <c r="P69" i="3"/>
  <c r="O69" i="3"/>
  <c r="N69" i="3"/>
  <c r="M69" i="3"/>
  <c r="L69" i="3"/>
  <c r="K69" i="3"/>
  <c r="Q68" i="3"/>
  <c r="P68" i="3"/>
  <c r="O68" i="3"/>
  <c r="N68" i="3"/>
  <c r="M68" i="3"/>
  <c r="L68" i="3"/>
  <c r="K68" i="3"/>
  <c r="Q67" i="3"/>
  <c r="P67" i="3"/>
  <c r="O67" i="3"/>
  <c r="N67" i="3"/>
  <c r="M67" i="3"/>
  <c r="L67" i="3"/>
  <c r="K67" i="3"/>
  <c r="Q66" i="3"/>
  <c r="P66" i="3"/>
  <c r="O66" i="3"/>
  <c r="N66" i="3"/>
  <c r="M66" i="3"/>
  <c r="L66" i="3"/>
  <c r="K66" i="3"/>
  <c r="Q65" i="3"/>
  <c r="P65" i="3"/>
  <c r="O65" i="3"/>
  <c r="N65" i="3"/>
  <c r="M65" i="3"/>
  <c r="L65" i="3"/>
  <c r="K65" i="3"/>
  <c r="Q64" i="3"/>
  <c r="P64" i="3"/>
  <c r="O64" i="3"/>
  <c r="N64" i="3"/>
  <c r="M64" i="3"/>
  <c r="L64" i="3"/>
  <c r="K64" i="3"/>
  <c r="Q63" i="3"/>
  <c r="P63" i="3"/>
  <c r="O63" i="3"/>
  <c r="N63" i="3"/>
  <c r="M63" i="3"/>
  <c r="L63" i="3"/>
  <c r="K63" i="3"/>
  <c r="Q62" i="3"/>
  <c r="P62" i="3"/>
  <c r="O62" i="3"/>
  <c r="N62" i="3"/>
  <c r="M62" i="3"/>
  <c r="L62" i="3"/>
  <c r="K62" i="3"/>
  <c r="Q61" i="3"/>
  <c r="P61" i="3"/>
  <c r="O61" i="3"/>
  <c r="N61" i="3"/>
  <c r="M61" i="3"/>
  <c r="L61" i="3"/>
  <c r="K61" i="3"/>
  <c r="Q60" i="3"/>
  <c r="P60" i="3"/>
  <c r="O60" i="3"/>
  <c r="N60" i="3"/>
  <c r="M60" i="3"/>
  <c r="L60" i="3"/>
  <c r="K60" i="3"/>
  <c r="Q59" i="3"/>
  <c r="P59" i="3"/>
  <c r="O59" i="3"/>
  <c r="N59" i="3"/>
  <c r="M59" i="3"/>
  <c r="L59" i="3"/>
  <c r="K59" i="3"/>
  <c r="Q58" i="3"/>
  <c r="P58" i="3"/>
  <c r="O58" i="3"/>
  <c r="N58" i="3"/>
  <c r="M58" i="3"/>
  <c r="L58" i="3"/>
  <c r="K58" i="3"/>
  <c r="Q57" i="3"/>
  <c r="P57" i="3"/>
  <c r="O57" i="3"/>
  <c r="N57" i="3"/>
  <c r="M57" i="3"/>
  <c r="L57" i="3"/>
  <c r="K57" i="3"/>
  <c r="Q56" i="3"/>
  <c r="P56" i="3"/>
  <c r="O56" i="3"/>
  <c r="N56" i="3"/>
  <c r="M56" i="3"/>
  <c r="L56" i="3"/>
  <c r="K56" i="3"/>
  <c r="Q55" i="3"/>
  <c r="P55" i="3"/>
  <c r="O55" i="3"/>
  <c r="N55" i="3"/>
  <c r="M55" i="3"/>
  <c r="L55" i="3"/>
  <c r="K55" i="3"/>
  <c r="Q54" i="3"/>
  <c r="P54" i="3"/>
  <c r="O54" i="3"/>
  <c r="N54" i="3"/>
  <c r="M54" i="3"/>
  <c r="L54" i="3"/>
  <c r="K54" i="3"/>
  <c r="Q53" i="3"/>
  <c r="P53" i="3"/>
  <c r="O53" i="3"/>
  <c r="N53" i="3"/>
  <c r="M53" i="3"/>
  <c r="L53" i="3"/>
  <c r="K53" i="3"/>
  <c r="Q52" i="3"/>
  <c r="P52" i="3"/>
  <c r="O52" i="3"/>
  <c r="N52" i="3"/>
  <c r="M52" i="3"/>
  <c r="L52" i="3"/>
  <c r="K52" i="3"/>
  <c r="Q51" i="3"/>
  <c r="P51" i="3"/>
  <c r="O51" i="3"/>
  <c r="N51" i="3"/>
  <c r="M51" i="3"/>
  <c r="L51" i="3"/>
  <c r="K51" i="3"/>
  <c r="Q50" i="3"/>
  <c r="P50" i="3"/>
  <c r="O50" i="3"/>
  <c r="N50" i="3"/>
  <c r="M50" i="3"/>
  <c r="L50" i="3"/>
  <c r="K50" i="3"/>
  <c r="Q49" i="3"/>
  <c r="P49" i="3"/>
  <c r="O49" i="3"/>
  <c r="N49" i="3"/>
  <c r="M49" i="3"/>
  <c r="L49" i="3"/>
  <c r="K49" i="3"/>
  <c r="U39" i="1"/>
  <c r="V39" i="1"/>
  <c r="W39" i="1"/>
  <c r="X39" i="1"/>
  <c r="Y39" i="1"/>
  <c r="Z39" i="1"/>
  <c r="AA39" i="1"/>
  <c r="K48" i="3"/>
  <c r="L48" i="3"/>
  <c r="M48" i="3"/>
  <c r="N48" i="3"/>
  <c r="O48" i="3"/>
  <c r="P48" i="3"/>
  <c r="Q48" i="3"/>
  <c r="K47" i="3"/>
  <c r="L47" i="3"/>
  <c r="M47" i="3"/>
  <c r="N47" i="3"/>
  <c r="O47" i="3"/>
  <c r="P47" i="3"/>
  <c r="Q47" i="3"/>
  <c r="Z9" i="2"/>
  <c r="Z10" i="2"/>
  <c r="Z11" i="2"/>
  <c r="Z12" i="2"/>
  <c r="Z13" i="2"/>
  <c r="Z14" i="2"/>
  <c r="Y9" i="2"/>
  <c r="Y10" i="2"/>
  <c r="Y11" i="2"/>
  <c r="Y12" i="2"/>
  <c r="Y13" i="2"/>
  <c r="Y14" i="2"/>
  <c r="X9" i="2"/>
  <c r="X10" i="2"/>
  <c r="X11" i="2"/>
  <c r="X12" i="2"/>
  <c r="X13" i="2"/>
  <c r="X14" i="2"/>
  <c r="W9" i="2"/>
  <c r="W10" i="2"/>
  <c r="W11" i="2"/>
  <c r="W12" i="2"/>
  <c r="W13" i="2"/>
  <c r="W14" i="2"/>
  <c r="V9" i="2"/>
  <c r="V10" i="2"/>
  <c r="V11" i="2"/>
  <c r="V12" i="2"/>
  <c r="V13" i="2"/>
  <c r="V14" i="2"/>
  <c r="U9" i="2"/>
  <c r="U10" i="2"/>
  <c r="U11" i="2"/>
  <c r="U12" i="2"/>
  <c r="U13" i="2"/>
  <c r="U14" i="2"/>
  <c r="T9" i="2"/>
  <c r="T10" i="2"/>
  <c r="T11" i="2"/>
  <c r="T12" i="2"/>
  <c r="T13" i="2"/>
  <c r="T14" i="2"/>
  <c r="K46" i="3"/>
  <c r="L46" i="3"/>
  <c r="M46" i="3"/>
  <c r="N46" i="3"/>
  <c r="O46" i="3"/>
  <c r="P46" i="3"/>
  <c r="Q46" i="3"/>
  <c r="AA38" i="1"/>
  <c r="Z38" i="1"/>
  <c r="U38" i="1"/>
  <c r="V38" i="1"/>
  <c r="W38" i="1"/>
  <c r="X38" i="1"/>
  <c r="Y38" i="1"/>
  <c r="AA37" i="1"/>
  <c r="Z37" i="1"/>
  <c r="U37" i="1"/>
  <c r="V37" i="1"/>
  <c r="W37" i="1"/>
  <c r="X37" i="1"/>
  <c r="Y37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Q45" i="3"/>
  <c r="P45" i="3"/>
  <c r="K45" i="3"/>
  <c r="L45" i="3"/>
  <c r="M45" i="3"/>
  <c r="N45" i="3"/>
  <c r="O45" i="3"/>
  <c r="Q33" i="3"/>
  <c r="Q34" i="3"/>
  <c r="Q35" i="3"/>
  <c r="Q36" i="3"/>
  <c r="Q37" i="3"/>
  <c r="Q38" i="3"/>
  <c r="Q39" i="3"/>
  <c r="Q40" i="3"/>
  <c r="Q41" i="3"/>
  <c r="Q42" i="3"/>
  <c r="Q43" i="3"/>
  <c r="Q44" i="3"/>
  <c r="P33" i="3"/>
  <c r="P34" i="3"/>
  <c r="P35" i="3"/>
  <c r="P36" i="3"/>
  <c r="P37" i="3"/>
  <c r="P38" i="3"/>
  <c r="P39" i="3"/>
  <c r="P40" i="3"/>
  <c r="P41" i="3"/>
  <c r="P42" i="3"/>
  <c r="P43" i="3"/>
  <c r="P44" i="3"/>
  <c r="O33" i="3"/>
  <c r="O34" i="3"/>
  <c r="O35" i="3"/>
  <c r="O36" i="3"/>
  <c r="O37" i="3"/>
  <c r="O38" i="3"/>
  <c r="O39" i="3"/>
  <c r="O40" i="3"/>
  <c r="O41" i="3"/>
  <c r="O42" i="3"/>
  <c r="O43" i="3"/>
  <c r="O44" i="3"/>
  <c r="N33" i="3"/>
  <c r="N34" i="3"/>
  <c r="N35" i="3"/>
  <c r="N36" i="3"/>
  <c r="N37" i="3"/>
  <c r="N38" i="3"/>
  <c r="N39" i="3"/>
  <c r="N40" i="3"/>
  <c r="N41" i="3"/>
  <c r="N42" i="3"/>
  <c r="N43" i="3"/>
  <c r="N44" i="3"/>
  <c r="M33" i="3"/>
  <c r="M34" i="3"/>
  <c r="M35" i="3"/>
  <c r="M36" i="3"/>
  <c r="M37" i="3"/>
  <c r="M38" i="3"/>
  <c r="M39" i="3"/>
  <c r="M40" i="3"/>
  <c r="M41" i="3"/>
  <c r="M42" i="3"/>
  <c r="M43" i="3"/>
  <c r="M44" i="3"/>
  <c r="L33" i="3"/>
  <c r="L34" i="3"/>
  <c r="L35" i="3"/>
  <c r="L36" i="3"/>
  <c r="L37" i="3"/>
  <c r="L38" i="3"/>
  <c r="L39" i="3"/>
  <c r="L40" i="3"/>
  <c r="L41" i="3"/>
  <c r="L42" i="3"/>
  <c r="L43" i="3"/>
  <c r="L44" i="3"/>
  <c r="K33" i="3"/>
  <c r="K34" i="3"/>
  <c r="K35" i="3"/>
  <c r="K36" i="3"/>
  <c r="K37" i="3"/>
  <c r="K38" i="3"/>
  <c r="K39" i="3"/>
  <c r="K40" i="3"/>
  <c r="K41" i="3"/>
  <c r="K42" i="3"/>
  <c r="K43" i="3"/>
  <c r="K44" i="3"/>
  <c r="K32" i="3"/>
  <c r="L32" i="3"/>
  <c r="M32" i="3"/>
  <c r="N32" i="3"/>
  <c r="O32" i="3"/>
  <c r="P32" i="3"/>
  <c r="Q32" i="3"/>
  <c r="Q31" i="3"/>
  <c r="P31" i="3"/>
  <c r="O31" i="3"/>
  <c r="N31" i="3"/>
  <c r="M31" i="3"/>
  <c r="L31" i="3"/>
  <c r="K31" i="3"/>
  <c r="Q30" i="3"/>
  <c r="P30" i="3"/>
  <c r="O30" i="3"/>
  <c r="N30" i="3"/>
  <c r="M30" i="3"/>
  <c r="L30" i="3"/>
  <c r="K30" i="3"/>
  <c r="Q29" i="3"/>
  <c r="P29" i="3"/>
  <c r="O29" i="3"/>
  <c r="N29" i="3"/>
  <c r="M29" i="3"/>
  <c r="L29" i="3"/>
  <c r="K29" i="3"/>
  <c r="Q28" i="3"/>
  <c r="P28" i="3"/>
  <c r="O28" i="3"/>
  <c r="N28" i="3"/>
  <c r="M28" i="3"/>
  <c r="L28" i="3"/>
  <c r="K28" i="3"/>
  <c r="Q27" i="3"/>
  <c r="P27" i="3"/>
  <c r="O27" i="3"/>
  <c r="N27" i="3"/>
  <c r="M27" i="3"/>
  <c r="L27" i="3"/>
  <c r="K27" i="3"/>
  <c r="Q26" i="3"/>
  <c r="P26" i="3"/>
  <c r="O26" i="3"/>
  <c r="N26" i="3"/>
  <c r="M26" i="3"/>
  <c r="L26" i="3"/>
  <c r="K26" i="3"/>
  <c r="Q25" i="3"/>
  <c r="P25" i="3"/>
  <c r="O25" i="3"/>
  <c r="N25" i="3"/>
  <c r="M25" i="3"/>
  <c r="L25" i="3"/>
  <c r="K25" i="3"/>
  <c r="Q24" i="3"/>
  <c r="P24" i="3"/>
  <c r="O24" i="3"/>
  <c r="N24" i="3"/>
  <c r="M24" i="3"/>
  <c r="L24" i="3"/>
  <c r="K24" i="3"/>
  <c r="Q23" i="3"/>
  <c r="P23" i="3"/>
  <c r="O23" i="3"/>
  <c r="N23" i="3"/>
  <c r="M23" i="3"/>
  <c r="L23" i="3"/>
  <c r="K23" i="3"/>
  <c r="Q22" i="3"/>
  <c r="P22" i="3"/>
  <c r="O22" i="3"/>
  <c r="N22" i="3"/>
  <c r="M22" i="3"/>
  <c r="L22" i="3"/>
  <c r="K22" i="3"/>
  <c r="Q21" i="3"/>
  <c r="P21" i="3"/>
  <c r="O21" i="3"/>
  <c r="N21" i="3"/>
  <c r="M21" i="3"/>
  <c r="L21" i="3"/>
  <c r="K21" i="3"/>
  <c r="Q20" i="3"/>
  <c r="P20" i="3"/>
  <c r="O20" i="3"/>
  <c r="N20" i="3"/>
  <c r="M20" i="3"/>
  <c r="L20" i="3"/>
  <c r="K20" i="3"/>
  <c r="Q19" i="3"/>
  <c r="P19" i="3"/>
  <c r="O19" i="3"/>
  <c r="N19" i="3"/>
  <c r="M19" i="3"/>
  <c r="L19" i="3"/>
  <c r="K19" i="3"/>
  <c r="Q18" i="3"/>
  <c r="P18" i="3"/>
  <c r="O18" i="3"/>
  <c r="N18" i="3"/>
  <c r="M18" i="3"/>
  <c r="L18" i="3"/>
  <c r="K18" i="3"/>
  <c r="Q17" i="3"/>
  <c r="P17" i="3"/>
  <c r="O17" i="3"/>
  <c r="N17" i="3"/>
  <c r="M17" i="3"/>
  <c r="L17" i="3"/>
  <c r="K17" i="3"/>
  <c r="Q16" i="3"/>
  <c r="P16" i="3"/>
  <c r="O16" i="3"/>
  <c r="N16" i="3"/>
  <c r="M16" i="3"/>
  <c r="L16" i="3"/>
  <c r="K16" i="3"/>
  <c r="Q15" i="3"/>
  <c r="P15" i="3"/>
  <c r="O15" i="3"/>
  <c r="N15" i="3"/>
  <c r="M15" i="3"/>
  <c r="L15" i="3"/>
  <c r="K15" i="3"/>
  <c r="Q14" i="3"/>
  <c r="P14" i="3"/>
  <c r="O14" i="3"/>
  <c r="N14" i="3"/>
  <c r="M14" i="3"/>
  <c r="L14" i="3"/>
  <c r="K14" i="3"/>
  <c r="Q13" i="3"/>
  <c r="P13" i="3"/>
  <c r="O13" i="3"/>
  <c r="N13" i="3"/>
  <c r="M13" i="3"/>
  <c r="L13" i="3"/>
  <c r="K13" i="3"/>
  <c r="Q12" i="3"/>
  <c r="P12" i="3"/>
  <c r="O12" i="3"/>
  <c r="N12" i="3"/>
  <c r="M12" i="3"/>
  <c r="L12" i="3"/>
  <c r="K12" i="3"/>
  <c r="Q11" i="3"/>
  <c r="P11" i="3"/>
  <c r="O11" i="3"/>
  <c r="N11" i="3"/>
  <c r="M11" i="3"/>
  <c r="L11" i="3"/>
  <c r="K11" i="3"/>
  <c r="Q10" i="3"/>
  <c r="P10" i="3"/>
  <c r="O10" i="3"/>
  <c r="N10" i="3"/>
  <c r="M10" i="3"/>
  <c r="L10" i="3"/>
  <c r="K10" i="3"/>
  <c r="Q9" i="3"/>
  <c r="P9" i="3"/>
  <c r="O9" i="3"/>
  <c r="N9" i="3"/>
  <c r="M9" i="3"/>
  <c r="L9" i="3"/>
  <c r="K9" i="3"/>
  <c r="Q8" i="3"/>
  <c r="P8" i="3"/>
  <c r="O8" i="3"/>
  <c r="N8" i="3"/>
  <c r="M8" i="3"/>
  <c r="L8" i="3"/>
  <c r="K8" i="3"/>
  <c r="Q7" i="3"/>
  <c r="P7" i="3"/>
  <c r="O7" i="3"/>
  <c r="N7" i="3"/>
  <c r="M7" i="3"/>
  <c r="L7" i="3"/>
  <c r="K7" i="3"/>
  <c r="Q6" i="3"/>
  <c r="P6" i="3"/>
  <c r="O6" i="3"/>
  <c r="N6" i="3"/>
  <c r="M6" i="3"/>
  <c r="L6" i="3"/>
  <c r="K6" i="3"/>
  <c r="Q5" i="3"/>
  <c r="P5" i="3"/>
  <c r="O5" i="3"/>
  <c r="N5" i="3"/>
  <c r="M5" i="3"/>
  <c r="L5" i="3"/>
  <c r="K5" i="3"/>
  <c r="Z8" i="2"/>
  <c r="Y8" i="2"/>
  <c r="X8" i="2"/>
  <c r="W8" i="2"/>
  <c r="V8" i="2"/>
  <c r="U8" i="2"/>
  <c r="T8" i="2"/>
  <c r="Z7" i="2"/>
  <c r="Y7" i="2"/>
  <c r="X7" i="2"/>
  <c r="W7" i="2"/>
  <c r="V7" i="2"/>
  <c r="U7" i="2"/>
  <c r="T7" i="2"/>
  <c r="Z6" i="2"/>
  <c r="Y6" i="2"/>
  <c r="X6" i="2"/>
  <c r="W6" i="2"/>
  <c r="V6" i="2"/>
  <c r="U6" i="2"/>
  <c r="T6" i="2"/>
  <c r="U13" i="1"/>
  <c r="V13" i="1"/>
  <c r="W13" i="1"/>
  <c r="X13" i="1"/>
  <c r="Y13" i="1"/>
  <c r="Z13" i="1"/>
  <c r="AA13" i="1"/>
  <c r="U12" i="1"/>
  <c r="V12" i="1"/>
  <c r="W12" i="1"/>
  <c r="X12" i="1"/>
  <c r="Y12" i="1"/>
  <c r="Z12" i="1"/>
  <c r="AA12" i="1"/>
  <c r="U11" i="1"/>
  <c r="V11" i="1"/>
  <c r="W11" i="1"/>
  <c r="X11" i="1"/>
  <c r="Y11" i="1"/>
  <c r="Z11" i="1"/>
  <c r="AA11" i="1"/>
  <c r="U10" i="1"/>
  <c r="V10" i="1"/>
  <c r="W10" i="1"/>
  <c r="X10" i="1"/>
  <c r="Y10" i="1"/>
  <c r="Z10" i="1"/>
  <c r="AA10" i="1"/>
  <c r="U9" i="1"/>
  <c r="V9" i="1"/>
  <c r="W9" i="1"/>
  <c r="X9" i="1"/>
  <c r="Y9" i="1"/>
  <c r="Z9" i="1"/>
  <c r="AA9" i="1"/>
  <c r="U8" i="1"/>
  <c r="V8" i="1"/>
  <c r="W8" i="1"/>
  <c r="X8" i="1"/>
  <c r="Y8" i="1"/>
  <c r="Z8" i="1"/>
  <c r="AA8" i="1"/>
  <c r="U7" i="1"/>
  <c r="V7" i="1"/>
  <c r="W7" i="1"/>
  <c r="X7" i="1"/>
  <c r="Y7" i="1"/>
  <c r="Z7" i="1"/>
  <c r="AA7" i="1"/>
  <c r="Z6" i="1"/>
  <c r="AA6" i="1"/>
  <c r="Q4" i="3"/>
  <c r="P4" i="3"/>
  <c r="O4" i="3"/>
  <c r="N4" i="3"/>
  <c r="M4" i="3"/>
  <c r="L4" i="3"/>
  <c r="K4" i="3"/>
  <c r="Q3" i="3"/>
  <c r="P3" i="3"/>
  <c r="O3" i="3"/>
  <c r="N3" i="3"/>
  <c r="M3" i="3"/>
  <c r="L3" i="3"/>
  <c r="K3" i="3"/>
  <c r="Q2" i="3"/>
  <c r="P2" i="3"/>
  <c r="O2" i="3"/>
  <c r="N2" i="3"/>
  <c r="M2" i="3"/>
  <c r="L2" i="3"/>
  <c r="K2" i="3"/>
  <c r="T2" i="2"/>
  <c r="Z5" i="2"/>
  <c r="Y5" i="2"/>
  <c r="X5" i="2"/>
  <c r="W5" i="2"/>
  <c r="V5" i="2"/>
  <c r="U5" i="2"/>
  <c r="T5" i="2"/>
  <c r="Z4" i="2"/>
  <c r="Y4" i="2"/>
  <c r="X4" i="2"/>
  <c r="W4" i="2"/>
  <c r="V4" i="2"/>
  <c r="U4" i="2"/>
  <c r="T4" i="2"/>
  <c r="Z3" i="2"/>
  <c r="Y3" i="2"/>
  <c r="X3" i="2"/>
  <c r="W3" i="2"/>
  <c r="V3" i="2"/>
  <c r="U3" i="2"/>
  <c r="T3" i="2"/>
  <c r="Z2" i="2"/>
  <c r="Y2" i="2"/>
  <c r="X2" i="2"/>
  <c r="W2" i="2"/>
  <c r="V2" i="2"/>
  <c r="U2" i="2"/>
  <c r="AA3" i="1"/>
  <c r="AA4" i="1"/>
  <c r="AA5" i="1"/>
  <c r="AA2" i="1"/>
  <c r="Z3" i="1"/>
  <c r="Z4" i="1"/>
  <c r="Z5" i="1"/>
  <c r="Z2" i="1"/>
  <c r="U6" i="1"/>
  <c r="V6" i="1"/>
  <c r="W6" i="1"/>
  <c r="X6" i="1"/>
  <c r="Y6" i="1"/>
  <c r="Y3" i="1"/>
  <c r="Y4" i="1"/>
  <c r="Y5" i="1"/>
  <c r="Y2" i="1"/>
  <c r="X3" i="1"/>
  <c r="X4" i="1"/>
  <c r="X5" i="1"/>
  <c r="X2" i="1"/>
  <c r="W3" i="1"/>
  <c r="W4" i="1"/>
  <c r="W5" i="1"/>
  <c r="W2" i="1"/>
  <c r="V3" i="1"/>
  <c r="V4" i="1"/>
  <c r="V5" i="1"/>
  <c r="V2" i="1"/>
  <c r="U3" i="1"/>
  <c r="U4" i="1"/>
  <c r="U5" i="1"/>
  <c r="U2" i="1"/>
</calcChain>
</file>

<file path=xl/sharedStrings.xml><?xml version="1.0" encoding="utf-8"?>
<sst xmlns="http://schemas.openxmlformats.org/spreadsheetml/2006/main" count="1507" uniqueCount="323">
  <si>
    <t>GALAD</t>
    <phoneticPr fontId="1" type="noConversion"/>
  </si>
  <si>
    <t>GALAD-C</t>
    <phoneticPr fontId="1" type="noConversion"/>
  </si>
  <si>
    <t>C-GALAD</t>
    <phoneticPr fontId="1" type="noConversion"/>
  </si>
  <si>
    <t>C-GALAD II</t>
    <phoneticPr fontId="1" type="noConversion"/>
  </si>
  <si>
    <t>GAP-TALAD</t>
    <phoneticPr fontId="1" type="noConversion"/>
  </si>
  <si>
    <t>ASAP</t>
    <phoneticPr fontId="1" type="noConversion"/>
  </si>
  <si>
    <t>GAAP</t>
    <phoneticPr fontId="1" type="noConversion"/>
  </si>
  <si>
    <t>B</t>
    <phoneticPr fontId="1" type="noConversion"/>
  </si>
  <si>
    <t>A</t>
    <phoneticPr fontId="1" type="noConversion"/>
  </si>
  <si>
    <t>C</t>
    <phoneticPr fontId="1" type="noConversion"/>
  </si>
  <si>
    <t>B</t>
    <phoneticPr fontId="1" type="noConversion"/>
  </si>
  <si>
    <t>D</t>
    <phoneticPr fontId="1" type="noConversion"/>
  </si>
  <si>
    <t>A</t>
    <phoneticPr fontId="1" type="noConversion"/>
  </si>
  <si>
    <t>B</t>
    <phoneticPr fontId="1" type="noConversion"/>
  </si>
  <si>
    <t>D</t>
    <phoneticPr fontId="1" type="noConversion"/>
  </si>
  <si>
    <t>A</t>
    <phoneticPr fontId="1" type="noConversion"/>
  </si>
  <si>
    <t>C</t>
    <phoneticPr fontId="1" type="noConversion"/>
  </si>
  <si>
    <t>A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</si>
  <si>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</si>
  <si>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</si>
  <si>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</si>
  <si>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</si>
  <si>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</si>
  <si>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</si>
  <si>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A</t>
    <phoneticPr fontId="1" type="noConversion"/>
  </si>
  <si>
    <t>A</t>
    <phoneticPr fontId="1" type="noConversion"/>
  </si>
  <si>
    <t>C</t>
    <phoneticPr fontId="1" type="noConversion"/>
  </si>
  <si>
    <t>A</t>
    <phoneticPr fontId="1" type="noConversion"/>
  </si>
  <si>
    <t>B</t>
    <phoneticPr fontId="1" type="noConversion"/>
  </si>
  <si>
    <t>D</t>
    <phoneticPr fontId="1" type="noConversion"/>
  </si>
  <si>
    <t>A</t>
  </si>
  <si>
    <t>B</t>
  </si>
  <si>
    <t>C</t>
  </si>
  <si>
    <t>D</t>
  </si>
  <si>
    <t>HCC1</t>
    <phoneticPr fontId="1" type="noConversion"/>
  </si>
  <si>
    <t>HCC2</t>
  </si>
  <si>
    <t>HCC3</t>
  </si>
  <si>
    <t>HCC4</t>
  </si>
  <si>
    <t>HCC5</t>
  </si>
  <si>
    <t>HCC6</t>
  </si>
  <si>
    <t>HCC7</t>
  </si>
  <si>
    <t>HCC8</t>
  </si>
  <si>
    <t>HCC9</t>
  </si>
  <si>
    <t>HCC10</t>
  </si>
  <si>
    <t>HCC11</t>
  </si>
  <si>
    <t>HCC12</t>
  </si>
  <si>
    <t>HCC13</t>
  </si>
  <si>
    <t>HCC14</t>
  </si>
  <si>
    <t>HCC15</t>
  </si>
  <si>
    <t>HCC16</t>
  </si>
  <si>
    <t>HCC17</t>
  </si>
  <si>
    <t>HCC18</t>
  </si>
  <si>
    <t>HCC19</t>
  </si>
  <si>
    <t>HCC20</t>
  </si>
  <si>
    <t>HCC21</t>
  </si>
  <si>
    <t>HCC22</t>
  </si>
  <si>
    <t>HCC23</t>
  </si>
  <si>
    <t>HCC24</t>
  </si>
  <si>
    <t>HCC25</t>
  </si>
  <si>
    <t>HCC26</t>
  </si>
  <si>
    <t>HCC27</t>
  </si>
  <si>
    <t>HCC28</t>
  </si>
  <si>
    <t>HCC29</t>
  </si>
  <si>
    <t>HCC30</t>
  </si>
  <si>
    <t>HCC31</t>
  </si>
  <si>
    <t>HCC32</t>
  </si>
  <si>
    <t>HCC33</t>
  </si>
  <si>
    <t>HCC34</t>
  </si>
  <si>
    <t>HCC35</t>
  </si>
  <si>
    <t>HCC36</t>
  </si>
  <si>
    <t>HCC37</t>
  </si>
  <si>
    <t>HCC38</t>
  </si>
  <si>
    <t>HCC39</t>
  </si>
  <si>
    <t>HCC40</t>
  </si>
  <si>
    <t>HCC41</t>
  </si>
  <si>
    <t>HCC42</t>
  </si>
  <si>
    <t>HCC43</t>
  </si>
  <si>
    <t>HCC44</t>
  </si>
  <si>
    <t>HCC45</t>
  </si>
  <si>
    <t>HCC46</t>
  </si>
  <si>
    <t>HCC47</t>
  </si>
  <si>
    <t>HCC48</t>
  </si>
  <si>
    <t>HCC49</t>
  </si>
  <si>
    <t>HCC50</t>
  </si>
  <si>
    <t>HCC51</t>
  </si>
  <si>
    <t>HCC52</t>
  </si>
  <si>
    <t>HCC53</t>
  </si>
  <si>
    <t>HCC54</t>
  </si>
  <si>
    <t>HCC55</t>
  </si>
  <si>
    <t>HCC56</t>
  </si>
  <si>
    <t>HCC57</t>
  </si>
  <si>
    <t>HCC58</t>
  </si>
  <si>
    <t>HCC59</t>
  </si>
  <si>
    <t>HCC60</t>
  </si>
  <si>
    <t>HCC61</t>
  </si>
  <si>
    <t>HCC62</t>
  </si>
  <si>
    <t>HCC63</t>
  </si>
  <si>
    <t>HCC64</t>
  </si>
  <si>
    <t>HCC65</t>
  </si>
  <si>
    <t>HCC66</t>
  </si>
  <si>
    <t>HCC67</t>
  </si>
  <si>
    <t>HCC68</t>
  </si>
  <si>
    <t>HCC69</t>
  </si>
  <si>
    <t>HCC70</t>
  </si>
  <si>
    <t>HCC71</t>
  </si>
  <si>
    <t>HCC72</t>
  </si>
  <si>
    <t>HCC73</t>
  </si>
  <si>
    <t>HCC74</t>
  </si>
  <si>
    <t>HCC75</t>
  </si>
  <si>
    <t>HCC76</t>
  </si>
  <si>
    <t>HCC77</t>
  </si>
  <si>
    <t>HCC78</t>
  </si>
  <si>
    <t>HCC79</t>
  </si>
  <si>
    <t>HCC80</t>
  </si>
  <si>
    <t>HCC81</t>
  </si>
  <si>
    <t>HCC82</t>
  </si>
  <si>
    <t>HCC83</t>
  </si>
  <si>
    <t>HCC84</t>
  </si>
  <si>
    <t>HCC85</t>
  </si>
  <si>
    <t>HCC86</t>
  </si>
  <si>
    <t>HCC87</t>
  </si>
  <si>
    <t>HCC88</t>
  </si>
  <si>
    <t>HCC89</t>
  </si>
  <si>
    <t>HCC90</t>
  </si>
  <si>
    <t>HCC91</t>
  </si>
  <si>
    <t>HCC92</t>
  </si>
  <si>
    <t>HCC93</t>
  </si>
  <si>
    <t>HCC94</t>
  </si>
  <si>
    <t>HCC95</t>
  </si>
  <si>
    <t>HCC96</t>
  </si>
  <si>
    <t>HCC97</t>
  </si>
  <si>
    <t>HCC98</t>
  </si>
  <si>
    <t>HCC99</t>
  </si>
  <si>
    <t>HCC100</t>
  </si>
  <si>
    <t>HCC101</t>
  </si>
  <si>
    <t>HCC102</t>
  </si>
  <si>
    <t>HCC103</t>
  </si>
  <si>
    <t>HCC104</t>
  </si>
  <si>
    <t>HCC105</t>
  </si>
  <si>
    <t>HCC106</t>
  </si>
  <si>
    <t>HCC107</t>
  </si>
  <si>
    <t>HCC108</t>
  </si>
  <si>
    <t>HCC109</t>
  </si>
  <si>
    <t>HCC110</t>
  </si>
  <si>
    <t>HCC111</t>
  </si>
  <si>
    <t>HCC112</t>
  </si>
  <si>
    <t>HCC113</t>
  </si>
  <si>
    <t>HCC114</t>
  </si>
  <si>
    <t>HCC115</t>
  </si>
  <si>
    <t>HCC116</t>
  </si>
  <si>
    <t>HCC117</t>
  </si>
  <si>
    <t>HD1</t>
    <phoneticPr fontId="1" type="noConversion"/>
  </si>
  <si>
    <t>HD2</t>
  </si>
  <si>
    <t>HD3</t>
  </si>
  <si>
    <t>HD4</t>
  </si>
  <si>
    <t>HD5</t>
  </si>
  <si>
    <t>HD6</t>
  </si>
  <si>
    <t>HD7</t>
  </si>
  <si>
    <t>HD8</t>
  </si>
  <si>
    <t>HD9</t>
  </si>
  <si>
    <t>HD10</t>
  </si>
  <si>
    <t>HD11</t>
  </si>
  <si>
    <t>HD12</t>
  </si>
  <si>
    <t>HD13</t>
  </si>
  <si>
    <t>HD14</t>
  </si>
  <si>
    <t>HD15</t>
  </si>
  <si>
    <t>HD16</t>
  </si>
  <si>
    <t>HD17</t>
  </si>
  <si>
    <t>HD18</t>
  </si>
  <si>
    <t>HD19</t>
  </si>
  <si>
    <t>HD20</t>
  </si>
  <si>
    <t>HD21</t>
  </si>
  <si>
    <t>HD22</t>
  </si>
  <si>
    <t>HD23</t>
  </si>
  <si>
    <t>HD24</t>
  </si>
  <si>
    <t>HD25</t>
  </si>
  <si>
    <t>HD26</t>
  </si>
  <si>
    <t>HD27</t>
  </si>
  <si>
    <t>HD28</t>
  </si>
  <si>
    <t>HB1</t>
    <phoneticPr fontId="1" type="noConversion"/>
  </si>
  <si>
    <t>HB2</t>
  </si>
  <si>
    <t>HB3</t>
  </si>
  <si>
    <t>HB4</t>
  </si>
  <si>
    <t>HB5</t>
  </si>
  <si>
    <t>HB6</t>
  </si>
  <si>
    <t>HB7</t>
  </si>
  <si>
    <t>HB8</t>
  </si>
  <si>
    <t>HB9</t>
  </si>
  <si>
    <t>HB10</t>
  </si>
  <si>
    <t>HB11</t>
  </si>
  <si>
    <t>HB12</t>
  </si>
  <si>
    <t>HB13</t>
  </si>
  <si>
    <t>HB14</t>
  </si>
  <si>
    <t>HB15</t>
  </si>
  <si>
    <t>HB16</t>
  </si>
  <si>
    <t>HB17</t>
  </si>
  <si>
    <t>HB18</t>
  </si>
  <si>
    <t>HB19</t>
  </si>
  <si>
    <t>HB20</t>
  </si>
  <si>
    <t>HB21</t>
  </si>
  <si>
    <t>HB22</t>
  </si>
  <si>
    <t>HB23</t>
  </si>
  <si>
    <t>HB24</t>
  </si>
  <si>
    <t>HB25</t>
  </si>
  <si>
    <t>HB26</t>
  </si>
  <si>
    <t>HB27</t>
  </si>
  <si>
    <t>HB28</t>
  </si>
  <si>
    <t>HB29</t>
  </si>
  <si>
    <t>HB30</t>
  </si>
  <si>
    <t>HB31</t>
  </si>
  <si>
    <t>HB32</t>
  </si>
  <si>
    <t>HB33</t>
  </si>
  <si>
    <t>HB34</t>
  </si>
  <si>
    <t>HB35</t>
  </si>
  <si>
    <t>HB36</t>
  </si>
  <si>
    <t>HB37</t>
  </si>
  <si>
    <t>HB38</t>
  </si>
  <si>
    <t>HB39</t>
  </si>
  <si>
    <t>HB40</t>
  </si>
  <si>
    <t>HB41</t>
  </si>
  <si>
    <t>HB42</t>
  </si>
  <si>
    <t>HB43</t>
  </si>
  <si>
    <t>HB44</t>
  </si>
  <si>
    <t>HB45</t>
  </si>
  <si>
    <t>HB46</t>
  </si>
  <si>
    <t>HB47</t>
  </si>
  <si>
    <t>HB48</t>
  </si>
  <si>
    <t>HB49</t>
  </si>
  <si>
    <t>HB50</t>
  </si>
  <si>
    <t>HB51</t>
  </si>
  <si>
    <t>HB52</t>
  </si>
  <si>
    <t>HB53</t>
  </si>
  <si>
    <t>HB54</t>
  </si>
  <si>
    <t>HB55</t>
  </si>
  <si>
    <t>HB56</t>
  </si>
  <si>
    <t>HB57</t>
  </si>
  <si>
    <t>HB58</t>
  </si>
  <si>
    <t>HB59</t>
  </si>
  <si>
    <t>HB60</t>
  </si>
  <si>
    <t>HB61</t>
  </si>
  <si>
    <t>HB62</t>
  </si>
  <si>
    <t>HB63</t>
  </si>
  <si>
    <t>HB64</t>
  </si>
  <si>
    <t>HB65</t>
  </si>
  <si>
    <t>HB66</t>
  </si>
  <si>
    <t>HB67</t>
  </si>
  <si>
    <t>HB68</t>
  </si>
  <si>
    <t>HB69</t>
  </si>
  <si>
    <t>HB70</t>
  </si>
  <si>
    <t>HB71</t>
  </si>
  <si>
    <t>HB72</t>
  </si>
  <si>
    <t>HB73</t>
  </si>
  <si>
    <t>HB74</t>
  </si>
  <si>
    <t>HB75</t>
  </si>
  <si>
    <t>HB76</t>
  </si>
  <si>
    <t>HB77</t>
  </si>
  <si>
    <t>HB78</t>
  </si>
  <si>
    <t>HB79</t>
  </si>
  <si>
    <t>HB80</t>
  </si>
  <si>
    <t>HB81</t>
  </si>
  <si>
    <t>HB82</t>
  </si>
  <si>
    <t>HB83</t>
  </si>
  <si>
    <t>HB84</t>
  </si>
  <si>
    <t>HB85</t>
  </si>
  <si>
    <t>HB86</t>
  </si>
  <si>
    <t>HB87</t>
  </si>
  <si>
    <t>HB88</t>
  </si>
  <si>
    <t>HB89</t>
  </si>
  <si>
    <t>HB90</t>
  </si>
  <si>
    <t>HB91</t>
  </si>
  <si>
    <t>HB92</t>
  </si>
  <si>
    <t>HB93</t>
  </si>
  <si>
    <t>HB94</t>
  </si>
  <si>
    <t>HB95</t>
  </si>
  <si>
    <t>HB96</t>
  </si>
  <si>
    <t>HB97</t>
  </si>
  <si>
    <t>HB98</t>
  </si>
  <si>
    <t>HB99</t>
  </si>
  <si>
    <t>HB100</t>
  </si>
  <si>
    <t>HB101</t>
  </si>
  <si>
    <t>Age (year)</t>
    <phoneticPr fontId="1" type="noConversion"/>
  </si>
  <si>
    <r>
      <t>Platelet (PLT, ×10</t>
    </r>
    <r>
      <rPr>
        <vertAlign val="superscript"/>
        <sz val="11"/>
        <color theme="1"/>
        <rFont val="等线"/>
        <family val="3"/>
        <charset val="134"/>
        <scheme val="minor"/>
      </rPr>
      <t>9</t>
    </r>
    <r>
      <rPr>
        <sz val="11"/>
        <color theme="1"/>
        <rFont val="等线"/>
        <family val="2"/>
        <scheme val="minor"/>
      </rPr>
      <t>/L)</t>
    </r>
    <phoneticPr fontId="1" type="noConversion"/>
  </si>
  <si>
    <t>Hepatic encephalopathy</t>
    <phoneticPr fontId="1" type="noConversion"/>
  </si>
  <si>
    <t>No</t>
  </si>
  <si>
    <t>Grade 3-4</t>
    <phoneticPr fontId="1" type="noConversion"/>
  </si>
  <si>
    <t>Ascites</t>
    <phoneticPr fontId="1" type="noConversion"/>
  </si>
  <si>
    <t>Yes</t>
  </si>
  <si>
    <t>Total bilirubin（TBIL, μmol/L）</t>
    <phoneticPr fontId="1" type="noConversion"/>
  </si>
  <si>
    <t>Albumin（ALB, g/L)</t>
    <phoneticPr fontId="1" type="noConversion"/>
  </si>
  <si>
    <t>Prothrombin time prolonged (seconds)</t>
    <phoneticPr fontId="1" type="noConversion"/>
  </si>
  <si>
    <t>Performance status (PS) score</t>
    <phoneticPr fontId="1" type="noConversion"/>
  </si>
  <si>
    <t>Tumor number (single/multiple)</t>
    <phoneticPr fontId="1" type="noConversion"/>
  </si>
  <si>
    <t>Maximum tumor size (cm)</t>
    <phoneticPr fontId="1" type="noConversion"/>
  </si>
  <si>
    <t>Tumor thrombus</t>
    <phoneticPr fontId="1" type="noConversion"/>
  </si>
  <si>
    <t>Metastasis（extrahepatic/lymphatic/no)</t>
    <phoneticPr fontId="1" type="noConversion"/>
  </si>
  <si>
    <t>Extrahepatic and lymphatic</t>
    <phoneticPr fontId="1" type="noConversion"/>
  </si>
  <si>
    <t>Single</t>
  </si>
  <si>
    <t>Multiple</t>
  </si>
  <si>
    <t>Lymphatic</t>
  </si>
  <si>
    <t>Extrahepatic</t>
  </si>
  <si>
    <t>Extrahepatic</t>
    <phoneticPr fontId="1" type="noConversion"/>
  </si>
  <si>
    <t>Diseases</t>
    <phoneticPr fontId="1" type="noConversion"/>
  </si>
  <si>
    <t>Hepatic cyst</t>
  </si>
  <si>
    <t>Hepatic hemangioma</t>
  </si>
  <si>
    <t>Liver cirrhosis</t>
  </si>
  <si>
    <t>Hepatic abscess</t>
  </si>
  <si>
    <t>Focal nodular hyperplasia</t>
    <phoneticPr fontId="1" type="noConversion"/>
  </si>
  <si>
    <t>Chronic hepatitis B</t>
    <phoneticPr fontId="1" type="noConversion"/>
  </si>
  <si>
    <t>Fatty liver disease</t>
    <phoneticPr fontId="1" type="noConversion"/>
  </si>
  <si>
    <t>Liver angiomyolipoma</t>
    <phoneticPr fontId="1" type="noConversion"/>
  </si>
  <si>
    <t xml:space="preserve"> Hepatic adenoma</t>
    <phoneticPr fontId="1" type="noConversion"/>
  </si>
  <si>
    <t>Falciform ligament pseudolesion</t>
    <phoneticPr fontId="1" type="noConversion"/>
  </si>
  <si>
    <t>Patients (sequence number)</t>
    <phoneticPr fontId="1" type="noConversion"/>
  </si>
  <si>
    <t xml:space="preserve">Child-Pugh grade for liver functions </t>
    <phoneticPr fontId="1" type="noConversion"/>
  </si>
  <si>
    <t>Gender (1 for male, 0 for female)</t>
    <phoneticPr fontId="1" type="noConversion"/>
  </si>
  <si>
    <t>Gender for ASAP (0 for male, 1 for female)</t>
    <phoneticPr fontId="1" type="noConversion"/>
  </si>
  <si>
    <t>Barcelona clinic liver cancer (BCLC) stage</t>
    <phoneticPr fontId="1" type="noConversion"/>
  </si>
  <si>
    <t>Alpha fetoprotein (AFP, ng/mL)</t>
    <phoneticPr fontId="1" type="noConversion"/>
  </si>
  <si>
    <t>Protein induced by vitamin K absence or antagonist-Ⅱ (PIVKA-Ⅱ,mAU/mL)</t>
    <phoneticPr fontId="1" type="noConversion"/>
  </si>
  <si>
    <t>AFP-L3%</t>
    <phoneticPr fontId="1" type="noConversion"/>
  </si>
  <si>
    <t>Carcinoembryonic antigen (CEA, ng/mL)</t>
    <phoneticPr fontId="1" type="noConversion"/>
  </si>
  <si>
    <t>Carbohydrate antigen 19-9 (CA19-9, U/mL)</t>
    <phoneticPr fontId="1" type="noConversion"/>
  </si>
  <si>
    <t>No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</si>
</sst>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color theme="1"/>
      <name val="华文仿宋"/>
      <family val="3"/>
      <charset val="134"/>
    </font>
    <font>
      <sz val="11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vertAlign val="superscript"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6" fontId="7" fillId="0" borderId="0" xfId="0" applyNumberFormat="1" applyFont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8"/>
  <sheetViews>
    <sheetView topLeftCell="T1" workbookViewId="0">
      <pane ySplit="1" topLeftCell="A2" activePane="bottomLeft" state="frozen"/>
      <selection pane="bottomLeft" activeCell="S1" sqref="S1:S1048576"/>
    </sheetView>
  </sheetViews>
  <sheetFormatPr defaultRowHeight="13.8" x14ac:dyDescent="0.25"/>
  <cols>
    <col min="1" max="1" width="24.5546875" customWidth="1"/>
    <col min="2" max="2" width="28.6640625" customWidth="1"/>
    <col min="3" max="3" width="36.77734375" customWidth="1"/>
    <col min="4" max="4" width="9.5546875" customWidth="1"/>
    <col min="5" max="5" width="18.88671875" customWidth="1"/>
    <col min="6" max="6" width="22" customWidth="1"/>
    <col min="7" max="7" width="7.21875" customWidth="1"/>
    <col min="8" max="8" width="25.77734375" customWidth="1"/>
    <col min="9" max="9" width="18" customWidth="1"/>
    <col min="10" max="10" width="33.88671875" customWidth="1"/>
    <col min="11" max="11" width="31.77734375" customWidth="1"/>
    <col min="12" max="12" width="26.5546875" customWidth="1"/>
    <col min="13" max="13" width="27.88671875" customWidth="1"/>
    <col min="14" max="14" width="23.33203125" customWidth="1"/>
    <col min="15" max="15" width="15.5546875" customWidth="1"/>
    <col min="16" max="16" width="34.88671875" customWidth="1"/>
    <col min="17" max="17" width="35.44140625" customWidth="1"/>
    <col min="18" max="18" width="27.33203125" customWidth="1"/>
    <col min="19" max="19" width="65.6640625" customWidth="1"/>
    <col min="20" max="20" width="8.33203125" customWidth="1"/>
    <col min="21" max="21" width="7.88671875" customWidth="1"/>
    <col min="23" max="23" width="9.21875" customWidth="1"/>
    <col min="24" max="24" width="11.5546875" customWidth="1"/>
    <col min="25" max="25" width="11.33203125" customWidth="1"/>
    <col min="26" max="26" width="7.6640625" customWidth="1"/>
    <col min="27" max="27" width="6.21875" customWidth="1"/>
    <col min="28" max="28" width="35.21875" customWidth="1"/>
    <col min="29" max="29" width="37.44140625" customWidth="1"/>
    <col min="30" max="30" width="12.21875" customWidth="1"/>
    <col min="31" max="31" width="17.6640625" customWidth="1"/>
    <col min="32" max="32" width="9.88671875" customWidth="1"/>
    <col min="33" max="33" width="10.44140625" customWidth="1"/>
    <col min="34" max="34" width="17.33203125" customWidth="1"/>
    <col min="35" max="35" width="11.44140625" customWidth="1"/>
  </cols>
  <sheetData>
    <row r="1" spans="1:29" ht="16.2" x14ac:dyDescent="0.25">
      <c r="A1" t="s">
        <v>312</v>
      </c>
      <c r="B1" t="s">
        <v>314</v>
      </c>
      <c r="C1" t="s">
        <v>315</v>
      </c>
      <c r="D1" t="s">
        <v>280</v>
      </c>
      <c r="E1" t="s">
        <v>281</v>
      </c>
      <c r="F1" t="s">
        <v>282</v>
      </c>
      <c r="G1" t="s">
        <v>285</v>
      </c>
      <c r="H1" t="s">
        <v>287</v>
      </c>
      <c r="I1" t="s">
        <v>288</v>
      </c>
      <c r="J1" t="s">
        <v>289</v>
      </c>
      <c r="K1" s="8" t="s">
        <v>313</v>
      </c>
      <c r="L1" s="8" t="s">
        <v>290</v>
      </c>
      <c r="M1" t="s">
        <v>291</v>
      </c>
      <c r="N1" t="s">
        <v>292</v>
      </c>
      <c r="O1" s="12" t="s">
        <v>293</v>
      </c>
      <c r="P1" t="s">
        <v>294</v>
      </c>
      <c r="Q1" s="8" t="s">
        <v>316</v>
      </c>
      <c r="R1" t="s">
        <v>317</v>
      </c>
      <c r="S1" t="s">
        <v>318</v>
      </c>
      <c r="T1" t="s">
        <v>319</v>
      </c>
      <c r="U1" t="s">
        <v>0</v>
      </c>
      <c r="V1" t="s">
        <v>1</v>
      </c>
      <c r="W1" t="s">
        <v>2</v>
      </c>
      <c r="X1" t="s">
        <v>3</v>
      </c>
      <c r="Y1" t="s">
        <v>4</v>
      </c>
      <c r="Z1" t="s">
        <v>5</v>
      </c>
      <c r="AA1" t="s">
        <v>6</v>
      </c>
      <c r="AB1" t="s">
        <v>320</v>
      </c>
      <c r="AC1" t="s">
        <v>321</v>
      </c>
    </row>
    <row r="2" spans="1:29" s="1" customFormat="1" ht="14.4" x14ac:dyDescent="0.25">
      <c r="A2" s="1" t="s">
        <v>34</v>
      </c>
      <c r="B2" s="1">
        <v>1</v>
      </c>
      <c r="C2" s="1">
        <v>0</v>
      </c>
      <c r="D2" s="1">
        <v>67</v>
      </c>
      <c r="E2" s="1">
        <v>185</v>
      </c>
      <c r="F2" s="1" t="s">
        <v>283</v>
      </c>
      <c r="G2" s="8" t="s">
        <v>286</v>
      </c>
      <c r="H2" s="1">
        <v>12.5</v>
      </c>
      <c r="I2" s="1">
        <v>22.1</v>
      </c>
      <c r="J2" s="1">
        <v>0.6</v>
      </c>
      <c r="K2" s="1" t="s">
        <v>7</v>
      </c>
      <c r="L2" s="1">
        <v>1</v>
      </c>
      <c r="M2" s="1" t="s">
        <v>297</v>
      </c>
      <c r="N2" s="1">
        <v>7.5</v>
      </c>
      <c r="O2" s="1" t="s">
        <v>286</v>
      </c>
      <c r="P2" s="1" t="s">
        <v>295</v>
      </c>
      <c r="Q2" s="1" t="s">
        <v>11</v>
      </c>
      <c r="R2" s="1">
        <v>341</v>
      </c>
      <c r="S2" s="1">
        <v>17570.669999999998</v>
      </c>
      <c r="T2" s="1">
        <v>13.26</v>
      </c>
      <c r="U2" s="1">
        <f t="shared" ref="U2:U63" si="0">1.67*B2+0.09*D2+0.04*T2+2.34*LOG10(R2)+1.33*LOG10(S2)-10.08</f>
        <v>9.7226137153815682</v>
      </c>
      <c r="V2" s="1">
        <f t="shared" ref="V2:V63" si="1">0.733*B2+0.099*D2+0.073*T2+0.84*LOG10(R2)+2.364*LOG10(S2)-11.501</f>
        <v>8.9951732720578281</v>
      </c>
      <c r="W2" s="1">
        <f t="shared" ref="W2:W63" si="2">-8.654+0.044*D2+1.329*B2+0.063*T2+0.885*LOG10(R2)+3.138*LOG10(S2)</f>
        <v>12.020013380502931</v>
      </c>
      <c r="X2" s="1">
        <f t="shared" ref="X2:X63" si="3">-8.1942+0.114*D2+0.8829*B2+0.761*LOG10(R2)+0.0965*T2+1.0855*LOG10(S2)-0.0181*E2-0.0043*H2</f>
        <v>4.7391838061721021</v>
      </c>
      <c r="Y2" s="1">
        <f t="shared" ref="Y2:Y63" si="4">-16.01+0.064*D2+1.569*B2-0.005*E2-0.06*H2+0.161*I2+0.077*T2+1.38*LOG10(R2)+3.858*LOG10(S2)</f>
        <v>12.622714390095318</v>
      </c>
      <c r="Z2" s="1">
        <f t="shared" ref="Z2:Z63" si="5">-7.5771177+0.04666357*D2-0.57611693*C2+0.42243533*LN(R2)+1.1051891*LN(S2)</f>
        <v>8.8150378261917837</v>
      </c>
      <c r="AA2" s="1">
        <f t="shared" ref="AA2:AA63" si="6">-11.203+0.699*B2+0.094*D2+1.076*LOG10(R2)+2.376*LOG10(S2)</f>
        <v>8.6048607653665776</v>
      </c>
      <c r="AB2" s="1">
        <v>3</v>
      </c>
      <c r="AC2" s="1">
        <v>46.5</v>
      </c>
    </row>
    <row r="3" spans="1:29" s="1" customFormat="1" ht="14.4" x14ac:dyDescent="0.25">
      <c r="A3" s="1" t="s">
        <v>35</v>
      </c>
      <c r="B3" s="1">
        <v>0</v>
      </c>
      <c r="C3" s="1">
        <v>1</v>
      </c>
      <c r="D3" s="1">
        <v>58</v>
      </c>
      <c r="E3" s="1">
        <v>122</v>
      </c>
      <c r="F3" s="1" t="s">
        <v>283</v>
      </c>
      <c r="G3" s="1" t="s">
        <v>283</v>
      </c>
      <c r="H3" s="1">
        <v>16.2</v>
      </c>
      <c r="I3" s="1">
        <v>37.799999999999997</v>
      </c>
      <c r="J3" s="1" t="s">
        <v>283</v>
      </c>
      <c r="K3" s="1" t="s">
        <v>8</v>
      </c>
      <c r="L3" s="1">
        <v>0</v>
      </c>
      <c r="M3" s="1" t="s">
        <v>296</v>
      </c>
      <c r="N3" s="1">
        <v>4.2</v>
      </c>
      <c r="O3" s="1" t="s">
        <v>283</v>
      </c>
      <c r="P3" s="1" t="s">
        <v>283</v>
      </c>
      <c r="Q3" s="1" t="s">
        <v>8</v>
      </c>
      <c r="R3" s="1">
        <v>84.5</v>
      </c>
      <c r="S3" s="1">
        <v>3372.75</v>
      </c>
      <c r="T3" s="1">
        <v>11.21</v>
      </c>
      <c r="U3" s="1">
        <f t="shared" si="0"/>
        <v>4.7894636197186049</v>
      </c>
      <c r="V3" s="1">
        <f t="shared" si="1"/>
        <v>5.0180441683863375</v>
      </c>
      <c r="W3" s="1">
        <f t="shared" si="2"/>
        <v>7.3803124531318343</v>
      </c>
      <c r="X3" s="1">
        <f t="shared" si="3"/>
        <v>2.5176697513774067</v>
      </c>
      <c r="Y3" s="1">
        <f t="shared" si="4"/>
        <v>9.3389951127528725</v>
      </c>
      <c r="Z3" s="1">
        <f t="shared" si="5"/>
        <v>5.4054786836394859</v>
      </c>
      <c r="AA3" s="1">
        <f t="shared" si="6"/>
        <v>4.7047881615099785</v>
      </c>
      <c r="AB3" s="1">
        <v>1.6</v>
      </c>
      <c r="AC3" s="1">
        <v>13.2</v>
      </c>
    </row>
    <row r="4" spans="1:29" s="1" customFormat="1" ht="14.4" x14ac:dyDescent="0.25">
      <c r="A4" s="1" t="s">
        <v>36</v>
      </c>
      <c r="B4" s="1">
        <v>1</v>
      </c>
      <c r="C4" s="1">
        <v>0</v>
      </c>
      <c r="D4" s="1">
        <v>66</v>
      </c>
      <c r="E4" s="1">
        <v>247</v>
      </c>
      <c r="F4" s="1" t="s">
        <v>283</v>
      </c>
      <c r="G4" s="1" t="s">
        <v>283</v>
      </c>
      <c r="H4" s="1">
        <v>13.4</v>
      </c>
      <c r="I4" s="1">
        <v>33.700000000000003</v>
      </c>
      <c r="J4" s="1" t="s">
        <v>283</v>
      </c>
      <c r="K4" s="1" t="s">
        <v>8</v>
      </c>
      <c r="L4" s="1">
        <v>0</v>
      </c>
      <c r="M4" s="1" t="s">
        <v>297</v>
      </c>
      <c r="N4" s="1">
        <v>11.4</v>
      </c>
      <c r="O4" s="1" t="s">
        <v>286</v>
      </c>
      <c r="P4" s="1" t="s">
        <v>283</v>
      </c>
      <c r="Q4" s="1" t="s">
        <v>9</v>
      </c>
      <c r="R4" s="1">
        <v>55432</v>
      </c>
      <c r="S4" s="1">
        <v>16950</v>
      </c>
      <c r="T4" s="1">
        <v>32.93</v>
      </c>
      <c r="U4" s="1">
        <f t="shared" si="0"/>
        <v>15.572395387458327</v>
      </c>
      <c r="V4" s="1">
        <f t="shared" si="1"/>
        <v>12.152406037395734</v>
      </c>
      <c r="W4" s="1">
        <f t="shared" si="2"/>
        <v>15.122952611835636</v>
      </c>
      <c r="X4" s="1">
        <f t="shared" si="3"/>
        <v>7.0628904893817861</v>
      </c>
      <c r="Y4" s="1">
        <f t="shared" si="4"/>
        <v>18.567836269084836</v>
      </c>
      <c r="Z4" s="1">
        <f t="shared" si="5"/>
        <v>10.879258991681482</v>
      </c>
      <c r="AA4" s="1">
        <f t="shared" si="6"/>
        <v>10.852793563230984</v>
      </c>
      <c r="AB4" s="1">
        <v>1.4</v>
      </c>
      <c r="AC4" s="1">
        <v>11.1</v>
      </c>
    </row>
    <row r="5" spans="1:29" s="1" customFormat="1" ht="14.4" x14ac:dyDescent="0.25">
      <c r="A5" s="1" t="s">
        <v>37</v>
      </c>
      <c r="B5" s="1">
        <v>0</v>
      </c>
      <c r="C5" s="1">
        <v>1</v>
      </c>
      <c r="D5" s="1">
        <v>53</v>
      </c>
      <c r="E5" s="1">
        <v>118</v>
      </c>
      <c r="F5" s="1" t="s">
        <v>283</v>
      </c>
      <c r="G5" s="1" t="s">
        <v>283</v>
      </c>
      <c r="H5" s="1">
        <v>12.3</v>
      </c>
      <c r="I5" s="1">
        <v>31.5</v>
      </c>
      <c r="J5" s="1" t="s">
        <v>283</v>
      </c>
      <c r="K5" s="1" t="s">
        <v>8</v>
      </c>
      <c r="L5" s="1">
        <v>0</v>
      </c>
      <c r="M5" s="1" t="s">
        <v>296</v>
      </c>
      <c r="N5" s="1">
        <v>1.8</v>
      </c>
      <c r="O5" s="1" t="s">
        <v>283</v>
      </c>
      <c r="P5" s="1" t="s">
        <v>283</v>
      </c>
      <c r="Q5" s="1">
        <v>0</v>
      </c>
      <c r="R5" s="1">
        <v>80.8</v>
      </c>
      <c r="S5" s="1">
        <v>141.84</v>
      </c>
      <c r="T5" s="1">
        <v>17.940000000000001</v>
      </c>
      <c r="U5" s="1">
        <f t="shared" si="0"/>
        <v>2.7328348852610365</v>
      </c>
      <c r="V5" s="1">
        <f t="shared" si="1"/>
        <v>1.7446977232601775</v>
      </c>
      <c r="W5" s="1">
        <f t="shared" si="2"/>
        <v>3.2486234457819076</v>
      </c>
      <c r="X5" s="1">
        <f t="shared" si="3"/>
        <v>1.1776375589240105</v>
      </c>
      <c r="Y5" s="1">
        <f t="shared" si="4"/>
        <v>3.4407471496321875</v>
      </c>
      <c r="Z5" s="1">
        <f t="shared" si="5"/>
        <v>1.6511408787422357</v>
      </c>
      <c r="AA5" s="1">
        <f t="shared" si="6"/>
        <v>0.94404838907409516</v>
      </c>
      <c r="AB5" s="1">
        <v>1.66</v>
      </c>
      <c r="AC5" s="1">
        <v>26.8</v>
      </c>
    </row>
    <row r="6" spans="1:29" s="1" customFormat="1" ht="14.4" x14ac:dyDescent="0.25">
      <c r="A6" s="1" t="s">
        <v>38</v>
      </c>
      <c r="B6" s="1">
        <v>1</v>
      </c>
      <c r="C6" s="1">
        <v>0</v>
      </c>
      <c r="D6" s="1">
        <v>49</v>
      </c>
      <c r="E6" s="1">
        <v>303</v>
      </c>
      <c r="F6" s="1" t="s">
        <v>283</v>
      </c>
      <c r="G6" s="1" t="s">
        <v>283</v>
      </c>
      <c r="H6" s="1">
        <v>22.8</v>
      </c>
      <c r="I6" s="1">
        <v>33.799999999999997</v>
      </c>
      <c r="J6" s="1">
        <v>0.1</v>
      </c>
      <c r="K6" s="1" t="s">
        <v>8</v>
      </c>
      <c r="L6" s="1">
        <v>0</v>
      </c>
      <c r="M6" s="1" t="s">
        <v>297</v>
      </c>
      <c r="N6" s="1">
        <v>9.4</v>
      </c>
      <c r="O6" s="1" t="s">
        <v>286</v>
      </c>
      <c r="P6" s="1" t="s">
        <v>298</v>
      </c>
      <c r="Q6" s="1" t="s">
        <v>9</v>
      </c>
      <c r="R6" s="1">
        <v>823940</v>
      </c>
      <c r="S6" s="1">
        <v>5782.57</v>
      </c>
      <c r="T6" s="1">
        <v>10</v>
      </c>
      <c r="U6" s="1">
        <f t="shared" si="0"/>
        <v>15.246816469306021</v>
      </c>
      <c r="V6" s="1">
        <f t="shared" si="1"/>
        <v>8.6760060978807889</v>
      </c>
      <c r="W6" s="1">
        <f t="shared" si="2"/>
        <v>12.502102974942233</v>
      </c>
      <c r="X6" s="1">
        <f t="shared" si="3"/>
        <v>2.243138777432125</v>
      </c>
      <c r="Y6" s="1">
        <f t="shared" si="4"/>
        <v>14.701998337693208</v>
      </c>
      <c r="Z6" s="1">
        <f t="shared" si="5"/>
        <v>10.037564158635274</v>
      </c>
      <c r="AA6" s="1">
        <f t="shared" si="6"/>
        <v>9.406302907235915</v>
      </c>
      <c r="AB6" s="1">
        <v>1.7</v>
      </c>
      <c r="AC6" s="1">
        <v>236</v>
      </c>
    </row>
    <row r="7" spans="1:29" ht="14.4" x14ac:dyDescent="0.25">
      <c r="A7" s="1" t="s">
        <v>39</v>
      </c>
      <c r="B7" s="1">
        <v>1</v>
      </c>
      <c r="C7" s="1">
        <v>0</v>
      </c>
      <c r="D7" s="1">
        <v>72</v>
      </c>
      <c r="E7" s="1">
        <v>174</v>
      </c>
      <c r="F7" s="1" t="s">
        <v>283</v>
      </c>
      <c r="G7" s="1" t="s">
        <v>283</v>
      </c>
      <c r="H7" s="1">
        <v>7.6</v>
      </c>
      <c r="I7" s="1">
        <v>35.799999999999997</v>
      </c>
      <c r="J7" s="1" t="s">
        <v>283</v>
      </c>
      <c r="K7" s="1" t="s">
        <v>8</v>
      </c>
      <c r="L7" s="1">
        <v>1</v>
      </c>
      <c r="M7" s="1" t="s">
        <v>296</v>
      </c>
      <c r="N7" s="1">
        <v>3.9</v>
      </c>
      <c r="O7" s="1" t="s">
        <v>283</v>
      </c>
      <c r="P7" s="1" t="s">
        <v>283</v>
      </c>
      <c r="Q7" s="1" t="s">
        <v>9</v>
      </c>
      <c r="R7" s="1">
        <v>216</v>
      </c>
      <c r="S7" s="1">
        <v>1327.99</v>
      </c>
      <c r="T7" s="1">
        <v>12.78</v>
      </c>
      <c r="U7" s="1">
        <f t="shared" si="0"/>
        <v>8.1976708679839607</v>
      </c>
      <c r="V7" s="1">
        <f t="shared" si="1"/>
        <v>6.6371136693482935</v>
      </c>
      <c r="W7" s="1">
        <f t="shared" si="2"/>
        <v>8.5147168670110371</v>
      </c>
      <c r="X7" s="1">
        <f t="shared" si="3"/>
        <v>4.1146372651601775</v>
      </c>
      <c r="Y7" s="1">
        <f t="shared" si="4"/>
        <v>10.859691733236284</v>
      </c>
      <c r="Z7" s="1">
        <f t="shared" si="5"/>
        <v>6.001247834730032</v>
      </c>
      <c r="AA7" s="1">
        <f t="shared" si="6"/>
        <v>6.1965830922766729</v>
      </c>
      <c r="AB7" s="1">
        <v>2.5</v>
      </c>
      <c r="AC7" s="1">
        <v>8.4</v>
      </c>
    </row>
    <row r="8" spans="1:29" ht="14.4" x14ac:dyDescent="0.25">
      <c r="A8" s="1" t="s">
        <v>40</v>
      </c>
      <c r="B8" s="1">
        <v>1</v>
      </c>
      <c r="C8" s="1">
        <v>0</v>
      </c>
      <c r="D8" s="1">
        <v>50</v>
      </c>
      <c r="E8" s="1">
        <v>132</v>
      </c>
      <c r="F8" s="1" t="s">
        <v>283</v>
      </c>
      <c r="G8" s="1" t="s">
        <v>283</v>
      </c>
      <c r="H8" s="1">
        <v>19.7</v>
      </c>
      <c r="I8" s="1">
        <v>40.1</v>
      </c>
      <c r="J8" s="1" t="s">
        <v>283</v>
      </c>
      <c r="K8" s="1" t="s">
        <v>8</v>
      </c>
      <c r="L8" s="1">
        <v>0</v>
      </c>
      <c r="M8" s="1" t="s">
        <v>297</v>
      </c>
      <c r="N8" s="1">
        <v>3.2</v>
      </c>
      <c r="O8" s="1" t="s">
        <v>286</v>
      </c>
      <c r="P8" s="1" t="s">
        <v>283</v>
      </c>
      <c r="Q8" s="1" t="s">
        <v>9</v>
      </c>
      <c r="R8" s="1">
        <v>913</v>
      </c>
      <c r="S8" s="1">
        <v>83259.149999999994</v>
      </c>
      <c r="T8" s="1">
        <v>21.81</v>
      </c>
      <c r="U8" s="1">
        <f t="shared" si="0"/>
        <v>10.434076143284519</v>
      </c>
      <c r="V8" s="1">
        <f t="shared" si="1"/>
        <v>9.8928266368817912</v>
      </c>
      <c r="W8" s="1">
        <f t="shared" si="2"/>
        <v>14.309362168835644</v>
      </c>
      <c r="X8" s="1">
        <f t="shared" si="3"/>
        <v>5.6135021682026958</v>
      </c>
      <c r="Y8" s="1">
        <f t="shared" si="4"/>
        <v>18.120946224147499</v>
      </c>
      <c r="Z8" s="1">
        <f t="shared" si="5"/>
        <v>10.157166529472031</v>
      </c>
      <c r="AA8" s="1">
        <f t="shared" si="6"/>
        <v>9.0724129240537614</v>
      </c>
      <c r="AB8" s="1">
        <v>5.6</v>
      </c>
      <c r="AC8" s="1">
        <v>17</v>
      </c>
    </row>
    <row r="9" spans="1:29" ht="14.4" x14ac:dyDescent="0.25">
      <c r="A9" s="1" t="s">
        <v>41</v>
      </c>
      <c r="B9" s="1">
        <v>0</v>
      </c>
      <c r="C9" s="1">
        <v>1</v>
      </c>
      <c r="D9" s="1">
        <v>31</v>
      </c>
      <c r="E9" s="1">
        <v>606</v>
      </c>
      <c r="F9" s="1" t="s">
        <v>283</v>
      </c>
      <c r="G9" s="8" t="s">
        <v>286</v>
      </c>
      <c r="H9" s="1">
        <v>55.6</v>
      </c>
      <c r="I9" s="1">
        <v>34.6</v>
      </c>
      <c r="J9" s="1">
        <v>0.7</v>
      </c>
      <c r="K9" s="1" t="s">
        <v>10</v>
      </c>
      <c r="L9" s="1">
        <v>3</v>
      </c>
      <c r="M9" s="1" t="s">
        <v>297</v>
      </c>
      <c r="N9" s="1">
        <v>22.5</v>
      </c>
      <c r="O9" s="1" t="s">
        <v>286</v>
      </c>
      <c r="P9" s="1" t="s">
        <v>299</v>
      </c>
      <c r="Q9" s="1" t="s">
        <v>11</v>
      </c>
      <c r="R9" s="1">
        <v>121000</v>
      </c>
      <c r="S9" s="1">
        <v>300000</v>
      </c>
      <c r="T9" s="1">
        <v>29.9</v>
      </c>
      <c r="U9" s="1">
        <f t="shared" si="0"/>
        <v>13.084289035317644</v>
      </c>
      <c r="V9" s="1">
        <f t="shared" si="1"/>
        <v>10.968154357223098</v>
      </c>
      <c r="W9" s="1">
        <f t="shared" si="2"/>
        <v>16.27917155004036</v>
      </c>
      <c r="X9" s="1">
        <f t="shared" si="3"/>
        <v>-3.1691152111909884</v>
      </c>
      <c r="Y9" s="1">
        <f t="shared" si="4"/>
        <v>15.62587761174516</v>
      </c>
      <c r="Z9" s="1">
        <f t="shared" si="5"/>
        <v>12.175461342135677</v>
      </c>
      <c r="AA9" s="1">
        <f t="shared" si="6"/>
        <v>10.193717159674417</v>
      </c>
      <c r="AB9" s="1">
        <v>0.98799999999999999</v>
      </c>
      <c r="AC9" s="1">
        <v>23.2</v>
      </c>
    </row>
    <row r="10" spans="1:29" ht="14.4" x14ac:dyDescent="0.25">
      <c r="A10" s="1" t="s">
        <v>42</v>
      </c>
      <c r="B10" s="1">
        <v>1</v>
      </c>
      <c r="C10" s="1">
        <v>0</v>
      </c>
      <c r="D10" s="1">
        <v>69</v>
      </c>
      <c r="E10" s="1">
        <v>213</v>
      </c>
      <c r="F10" s="1" t="s">
        <v>283</v>
      </c>
      <c r="G10" s="8" t="s">
        <v>286</v>
      </c>
      <c r="H10" s="1">
        <v>16.100000000000001</v>
      </c>
      <c r="I10" s="1">
        <v>32.4</v>
      </c>
      <c r="J10" s="1">
        <v>1.1000000000000001</v>
      </c>
      <c r="K10" s="1" t="s">
        <v>10</v>
      </c>
      <c r="L10" s="1">
        <v>2</v>
      </c>
      <c r="M10" s="1" t="s">
        <v>296</v>
      </c>
      <c r="N10" s="1">
        <v>5</v>
      </c>
      <c r="O10" s="1" t="s">
        <v>283</v>
      </c>
      <c r="P10" s="1" t="s">
        <v>283</v>
      </c>
      <c r="Q10" s="1" t="s">
        <v>11</v>
      </c>
      <c r="R10" s="1">
        <v>286</v>
      </c>
      <c r="S10" s="1">
        <v>123.71</v>
      </c>
      <c r="T10" s="1">
        <v>19.940000000000001</v>
      </c>
      <c r="U10" s="1">
        <f t="shared" si="0"/>
        <v>7.1283949106976419</v>
      </c>
      <c r="V10" s="1">
        <f t="shared" si="1"/>
        <v>4.5284124313376513</v>
      </c>
      <c r="W10" s="1">
        <f t="shared" si="2"/>
        <v>5.7070702233682891</v>
      </c>
      <c r="X10" s="1">
        <f t="shared" si="3"/>
        <v>2.6949799691000744</v>
      </c>
      <c r="Y10" s="1">
        <f t="shared" si="4"/>
        <v>6.1580628707344509</v>
      </c>
      <c r="Z10" s="1">
        <f t="shared" si="5"/>
        <v>3.3566942987036716</v>
      </c>
      <c r="AA10" s="1">
        <f t="shared" si="6"/>
        <v>3.596603672838893</v>
      </c>
      <c r="AB10" s="1">
        <v>2.9</v>
      </c>
      <c r="AC10" s="1">
        <v>6.1</v>
      </c>
    </row>
    <row r="11" spans="1:29" s="1" customFormat="1" ht="14.4" x14ac:dyDescent="0.25">
      <c r="A11" s="1" t="s">
        <v>43</v>
      </c>
      <c r="B11" s="1">
        <v>0</v>
      </c>
      <c r="C11" s="1">
        <v>1</v>
      </c>
      <c r="D11" s="1">
        <v>52</v>
      </c>
      <c r="E11" s="1">
        <v>222</v>
      </c>
      <c r="F11" s="1" t="s">
        <v>283</v>
      </c>
      <c r="G11" s="1" t="s">
        <v>283</v>
      </c>
      <c r="H11" s="1">
        <v>10.5</v>
      </c>
      <c r="I11" s="1">
        <v>42.6</v>
      </c>
      <c r="J11" s="1" t="s">
        <v>283</v>
      </c>
      <c r="K11" s="1" t="s">
        <v>12</v>
      </c>
      <c r="L11" s="1">
        <v>0</v>
      </c>
      <c r="M11" s="1" t="s">
        <v>296</v>
      </c>
      <c r="N11" s="1">
        <v>3.2</v>
      </c>
      <c r="O11" s="1" t="s">
        <v>283</v>
      </c>
      <c r="P11" s="1" t="s">
        <v>283</v>
      </c>
      <c r="Q11" s="1" t="s">
        <v>12</v>
      </c>
      <c r="R11" s="1">
        <v>1452</v>
      </c>
      <c r="S11" s="1">
        <v>375.14</v>
      </c>
      <c r="T11" s="1">
        <v>13.48</v>
      </c>
      <c r="U11" s="1">
        <f t="shared" si="0"/>
        <v>5.9618790698134507</v>
      </c>
      <c r="V11" s="1">
        <f t="shared" si="1"/>
        <v>3.3724850940622613</v>
      </c>
      <c r="W11" s="1">
        <f t="shared" si="2"/>
        <v>5.3593992633337209</v>
      </c>
      <c r="X11" s="1">
        <f t="shared" si="3"/>
        <v>0.17181350261291287</v>
      </c>
      <c r="Y11" s="1">
        <f t="shared" si="4"/>
        <v>7.76931196776889</v>
      </c>
      <c r="Z11" s="1">
        <f t="shared" si="5"/>
        <v>3.899681299701673</v>
      </c>
      <c r="AA11" s="1">
        <f t="shared" si="6"/>
        <v>3.2035595360130982</v>
      </c>
      <c r="AB11" s="1">
        <v>2</v>
      </c>
      <c r="AC11" s="1">
        <v>14.3</v>
      </c>
    </row>
    <row r="12" spans="1:29" ht="14.4" x14ac:dyDescent="0.25">
      <c r="A12" s="1" t="s">
        <v>44</v>
      </c>
      <c r="B12" s="1">
        <v>1</v>
      </c>
      <c r="C12" s="1">
        <v>0</v>
      </c>
      <c r="D12" s="1">
        <v>47</v>
      </c>
      <c r="E12" s="1">
        <v>643</v>
      </c>
      <c r="F12" s="1" t="s">
        <v>283</v>
      </c>
      <c r="G12" s="1" t="s">
        <v>283</v>
      </c>
      <c r="H12" s="1">
        <v>23.2</v>
      </c>
      <c r="I12" s="1">
        <v>30.1</v>
      </c>
      <c r="J12" s="1">
        <v>0.6</v>
      </c>
      <c r="K12" s="1" t="s">
        <v>12</v>
      </c>
      <c r="L12" s="1">
        <v>0</v>
      </c>
      <c r="M12" s="1" t="s">
        <v>296</v>
      </c>
      <c r="N12" s="1">
        <v>12.4</v>
      </c>
      <c r="O12" s="1" t="s">
        <v>283</v>
      </c>
      <c r="P12" s="1" t="s">
        <v>298</v>
      </c>
      <c r="Q12" s="1" t="s">
        <v>9</v>
      </c>
      <c r="R12" s="1">
        <v>2.69</v>
      </c>
      <c r="S12" s="1">
        <v>362.67</v>
      </c>
      <c r="T12" s="1">
        <v>12.47</v>
      </c>
      <c r="U12" s="1">
        <f t="shared" si="0"/>
        <v>0.72857080616646641</v>
      </c>
      <c r="V12" s="1">
        <f t="shared" si="1"/>
        <v>1.2069874139624819</v>
      </c>
      <c r="W12" s="1">
        <f t="shared" si="2"/>
        <v>3.9406882699638555</v>
      </c>
      <c r="X12" s="1">
        <f t="shared" si="3"/>
        <v>-9.3826136380550231</v>
      </c>
      <c r="Y12" s="1">
        <f t="shared" si="4"/>
        <v>0.23394402382203694</v>
      </c>
      <c r="Z12" s="1">
        <f t="shared" si="5"/>
        <v>1.5475118397811203</v>
      </c>
      <c r="AA12" s="1">
        <f t="shared" si="6"/>
        <v>0.45781309163066553</v>
      </c>
      <c r="AB12" s="1">
        <v>4.2</v>
      </c>
      <c r="AC12" s="1">
        <v>25.4</v>
      </c>
    </row>
    <row r="13" spans="1:29" ht="14.4" x14ac:dyDescent="0.25">
      <c r="A13" s="1" t="s">
        <v>45</v>
      </c>
      <c r="B13" s="1">
        <v>1</v>
      </c>
      <c r="C13" s="1">
        <v>0</v>
      </c>
      <c r="D13" s="1">
        <v>24</v>
      </c>
      <c r="E13" s="1">
        <v>246</v>
      </c>
      <c r="F13" s="1" t="s">
        <v>283</v>
      </c>
      <c r="G13" s="1" t="s">
        <v>283</v>
      </c>
      <c r="H13" s="1">
        <v>14.1</v>
      </c>
      <c r="I13" s="1">
        <v>33.9</v>
      </c>
      <c r="J13" s="1">
        <v>0.3</v>
      </c>
      <c r="K13" s="1" t="s">
        <v>12</v>
      </c>
      <c r="L13" s="1">
        <v>0</v>
      </c>
      <c r="M13" s="1" t="s">
        <v>297</v>
      </c>
      <c r="N13" s="1">
        <v>13.3</v>
      </c>
      <c r="O13" s="1" t="s">
        <v>286</v>
      </c>
      <c r="P13" s="1" t="s">
        <v>298</v>
      </c>
      <c r="Q13" s="1" t="s">
        <v>9</v>
      </c>
      <c r="R13" s="1">
        <v>72397</v>
      </c>
      <c r="S13" s="1">
        <v>48860.959999999999</v>
      </c>
      <c r="T13" s="1">
        <v>46.35</v>
      </c>
      <c r="U13" s="1">
        <f t="shared" si="0"/>
        <v>13.212065588355093</v>
      </c>
      <c r="V13" s="1">
        <f t="shared" si="1"/>
        <v>10.158421436469437</v>
      </c>
      <c r="W13" s="1">
        <f t="shared" si="2"/>
        <v>15.665865446691877</v>
      </c>
      <c r="X13" s="1">
        <f t="shared" si="3"/>
        <v>4.1723606001002018</v>
      </c>
      <c r="Y13" s="1">
        <f t="shared" si="4"/>
        <v>18.842279765742528</v>
      </c>
      <c r="Z13" s="1">
        <f t="shared" si="5"/>
        <v>10.20225831167134</v>
      </c>
      <c r="AA13" s="1">
        <f t="shared" si="6"/>
        <v>8.1220330349825591</v>
      </c>
      <c r="AB13" s="1">
        <v>1.8</v>
      </c>
      <c r="AC13" s="1">
        <v>12.8</v>
      </c>
    </row>
    <row r="14" spans="1:29" s="7" customFormat="1" ht="14.4" x14ac:dyDescent="0.25">
      <c r="A14" s="7" t="s">
        <v>46</v>
      </c>
      <c r="B14" s="7">
        <v>1</v>
      </c>
      <c r="C14" s="7">
        <v>0</v>
      </c>
      <c r="D14" s="7">
        <v>55</v>
      </c>
      <c r="E14" s="7">
        <v>105</v>
      </c>
      <c r="F14" s="7" t="s">
        <v>284</v>
      </c>
      <c r="G14" s="7" t="s">
        <v>283</v>
      </c>
      <c r="H14" s="7">
        <v>16.3</v>
      </c>
      <c r="I14" s="7">
        <v>35.299999999999997</v>
      </c>
      <c r="J14" s="7">
        <v>0.8</v>
      </c>
      <c r="K14" s="7" t="s">
        <v>13</v>
      </c>
      <c r="L14" s="7">
        <v>0</v>
      </c>
      <c r="M14" s="7" t="s">
        <v>296</v>
      </c>
      <c r="N14" s="7">
        <v>8.6999999999999993</v>
      </c>
      <c r="O14" s="7" t="s">
        <v>283</v>
      </c>
      <c r="P14" s="7" t="s">
        <v>283</v>
      </c>
      <c r="Q14" s="7" t="s">
        <v>14</v>
      </c>
      <c r="R14" s="7">
        <v>223</v>
      </c>
      <c r="S14" s="7">
        <v>23564.21</v>
      </c>
      <c r="T14" s="7">
        <v>7.25</v>
      </c>
      <c r="U14" s="7">
        <f t="shared" si="0"/>
        <v>8.140129715831895</v>
      </c>
      <c r="V14" s="7">
        <f t="shared" si="1"/>
        <v>7.5148319037659501</v>
      </c>
      <c r="W14" s="7">
        <f t="shared" si="2"/>
        <v>11.350129355156186</v>
      </c>
      <c r="X14" s="7">
        <f t="shared" si="3"/>
        <v>4.2208755068343722</v>
      </c>
      <c r="Y14" s="7">
        <f t="shared" si="4"/>
        <v>13.926362339158574</v>
      </c>
      <c r="Z14" s="7">
        <f t="shared" si="5"/>
        <v>8.400032970451333</v>
      </c>
      <c r="AA14" s="7">
        <f t="shared" si="6"/>
        <v>7.5812488860585425</v>
      </c>
      <c r="AB14" s="7">
        <v>9.4</v>
      </c>
      <c r="AC14" s="7">
        <v>46.5</v>
      </c>
    </row>
    <row r="15" spans="1:29" s="7" customFormat="1" ht="14.4" x14ac:dyDescent="0.25">
      <c r="A15" s="7" t="s">
        <v>47</v>
      </c>
      <c r="B15" s="7">
        <v>1</v>
      </c>
      <c r="C15" s="7">
        <v>0</v>
      </c>
      <c r="D15" s="7">
        <v>57</v>
      </c>
      <c r="E15" s="7">
        <v>162</v>
      </c>
      <c r="F15" s="7" t="s">
        <v>283</v>
      </c>
      <c r="G15" s="7" t="s">
        <v>283</v>
      </c>
      <c r="H15" s="7">
        <v>11.7</v>
      </c>
      <c r="I15" s="7">
        <v>39.6</v>
      </c>
      <c r="J15" s="7" t="s">
        <v>283</v>
      </c>
      <c r="K15" s="7" t="s">
        <v>15</v>
      </c>
      <c r="L15" s="7">
        <v>0</v>
      </c>
      <c r="M15" s="7" t="s">
        <v>296</v>
      </c>
      <c r="N15" s="7">
        <v>3.4</v>
      </c>
      <c r="O15" s="7" t="s">
        <v>283</v>
      </c>
      <c r="P15" s="7" t="s">
        <v>283</v>
      </c>
      <c r="Q15" s="7" t="s">
        <v>15</v>
      </c>
      <c r="R15" s="7">
        <v>5.76</v>
      </c>
      <c r="S15" s="7">
        <v>49.85</v>
      </c>
      <c r="T15" s="7">
        <v>5</v>
      </c>
      <c r="U15" s="7">
        <f t="shared" si="0"/>
        <v>0.95728327753172238</v>
      </c>
      <c r="V15" s="7">
        <f t="shared" si="1"/>
        <v>-0.10796466942539773</v>
      </c>
      <c r="W15" s="7">
        <f t="shared" si="2"/>
        <v>1.4982471782179458</v>
      </c>
      <c r="X15" s="7">
        <f t="shared" si="3"/>
        <v>-0.89181295606088529</v>
      </c>
      <c r="Y15" s="7">
        <f t="shared" si="4"/>
        <v>2.0545752246187581</v>
      </c>
      <c r="Z15" s="7">
        <f t="shared" si="5"/>
        <v>0.14256827386589865</v>
      </c>
      <c r="AA15" s="7">
        <f t="shared" si="6"/>
        <v>-0.29413298138574895</v>
      </c>
      <c r="AB15" s="7">
        <v>2.4</v>
      </c>
      <c r="AC15" s="7">
        <v>16.3</v>
      </c>
    </row>
    <row r="16" spans="1:29" s="7" customFormat="1" ht="14.4" x14ac:dyDescent="0.25">
      <c r="A16" s="7" t="s">
        <v>48</v>
      </c>
      <c r="B16" s="7">
        <v>1</v>
      </c>
      <c r="C16" s="7">
        <v>0</v>
      </c>
      <c r="D16" s="7">
        <v>60</v>
      </c>
      <c r="E16" s="7">
        <v>254</v>
      </c>
      <c r="F16" s="7" t="s">
        <v>283</v>
      </c>
      <c r="G16" s="8" t="s">
        <v>286</v>
      </c>
      <c r="H16" s="7">
        <v>9.8000000000000007</v>
      </c>
      <c r="I16" s="7">
        <v>36.799999999999997</v>
      </c>
      <c r="J16" s="7" t="s">
        <v>283</v>
      </c>
      <c r="K16" s="7" t="s">
        <v>13</v>
      </c>
      <c r="L16" s="7">
        <v>0</v>
      </c>
      <c r="M16" s="7" t="s">
        <v>296</v>
      </c>
      <c r="N16" s="7">
        <v>5.7</v>
      </c>
      <c r="O16" s="7" t="s">
        <v>283</v>
      </c>
      <c r="P16" s="7" t="s">
        <v>283</v>
      </c>
      <c r="Q16" s="7" t="s">
        <v>14</v>
      </c>
      <c r="R16" s="7">
        <v>282</v>
      </c>
      <c r="S16" s="7">
        <v>68.13</v>
      </c>
      <c r="T16" s="7">
        <v>8.85</v>
      </c>
      <c r="U16" s="7">
        <f t="shared" si="0"/>
        <v>5.5159229707567032</v>
      </c>
      <c r="V16" s="7">
        <f t="shared" si="1"/>
        <v>2.2102712024409996</v>
      </c>
      <c r="W16" s="7">
        <f t="shared" si="2"/>
        <v>3.7940363253544636</v>
      </c>
      <c r="X16" s="7">
        <f t="shared" si="3"/>
        <v>-0.40208660737525131</v>
      </c>
      <c r="Y16" s="7">
        <f t="shared" si="4"/>
        <v>4.601613274008912</v>
      </c>
      <c r="Z16" s="7">
        <f t="shared" si="5"/>
        <v>2.2715021429057671</v>
      </c>
      <c r="AA16" s="7">
        <f t="shared" si="6"/>
        <v>2.1284800526716414</v>
      </c>
      <c r="AB16" s="7">
        <v>7.2</v>
      </c>
      <c r="AC16" s="7">
        <v>2</v>
      </c>
    </row>
    <row r="17" spans="1:29" s="7" customFormat="1" ht="14.4" x14ac:dyDescent="0.25">
      <c r="A17" s="7" t="s">
        <v>49</v>
      </c>
      <c r="B17" s="7">
        <v>1</v>
      </c>
      <c r="C17" s="7">
        <v>0</v>
      </c>
      <c r="D17" s="7">
        <v>58</v>
      </c>
      <c r="E17" s="7">
        <v>166</v>
      </c>
      <c r="F17" s="7" t="s">
        <v>283</v>
      </c>
      <c r="G17" s="7" t="s">
        <v>283</v>
      </c>
      <c r="H17" s="7">
        <v>30.6</v>
      </c>
      <c r="I17" s="7">
        <v>42.2</v>
      </c>
      <c r="J17" s="7" t="s">
        <v>283</v>
      </c>
      <c r="K17" s="7" t="s">
        <v>15</v>
      </c>
      <c r="L17" s="7">
        <v>0</v>
      </c>
      <c r="M17" s="7" t="s">
        <v>296</v>
      </c>
      <c r="N17" s="7">
        <v>2.4</v>
      </c>
      <c r="O17" s="7" t="s">
        <v>283</v>
      </c>
      <c r="P17" s="7" t="s">
        <v>298</v>
      </c>
      <c r="Q17" s="7" t="s">
        <v>16</v>
      </c>
      <c r="R17" s="7">
        <v>419</v>
      </c>
      <c r="S17" s="7">
        <v>293.24</v>
      </c>
      <c r="T17" s="7">
        <v>14.27</v>
      </c>
      <c r="U17" s="7">
        <f t="shared" si="0"/>
        <v>6.798187684150415</v>
      </c>
      <c r="V17" s="7">
        <f t="shared" si="1"/>
        <v>4.0508854497033777</v>
      </c>
      <c r="W17" s="7">
        <f t="shared" si="2"/>
        <v>6.1888158459224147</v>
      </c>
      <c r="X17" s="7">
        <f t="shared" si="3"/>
        <v>2.2152506668377097</v>
      </c>
      <c r="Y17" s="7">
        <f t="shared" si="4"/>
        <v>7.6351924990912448</v>
      </c>
      <c r="Z17" s="7">
        <f t="shared" si="5"/>
        <v>3.9585491119485732</v>
      </c>
      <c r="AA17" s="7">
        <f t="shared" si="6"/>
        <v>3.6316246376534331</v>
      </c>
      <c r="AB17" s="7">
        <v>1</v>
      </c>
      <c r="AC17" s="7">
        <v>19.100000000000001</v>
      </c>
    </row>
    <row r="18" spans="1:29" s="7" customFormat="1" ht="14.4" x14ac:dyDescent="0.25">
      <c r="A18" s="7" t="s">
        <v>50</v>
      </c>
      <c r="B18" s="7">
        <v>1</v>
      </c>
      <c r="C18" s="7">
        <v>0</v>
      </c>
      <c r="D18" s="7">
        <v>60</v>
      </c>
      <c r="E18" s="7">
        <v>63</v>
      </c>
      <c r="F18" s="7" t="s">
        <v>283</v>
      </c>
      <c r="G18" s="7" t="s">
        <v>283</v>
      </c>
      <c r="H18" s="7">
        <v>29.7</v>
      </c>
      <c r="I18" s="7">
        <v>35.6</v>
      </c>
      <c r="J18" s="7">
        <v>1.2</v>
      </c>
      <c r="K18" s="7" t="s">
        <v>15</v>
      </c>
      <c r="L18" s="7">
        <v>0</v>
      </c>
      <c r="M18" s="7" t="s">
        <v>296</v>
      </c>
      <c r="N18" s="7">
        <v>2</v>
      </c>
      <c r="O18" s="7" t="s">
        <v>283</v>
      </c>
      <c r="P18" s="7" t="s">
        <v>283</v>
      </c>
      <c r="Q18" s="7" t="s">
        <v>15</v>
      </c>
      <c r="R18" s="7">
        <v>347</v>
      </c>
      <c r="S18" s="7">
        <v>21.56</v>
      </c>
      <c r="T18" s="7">
        <v>8.61</v>
      </c>
      <c r="U18" s="7">
        <f t="shared" si="0"/>
        <v>5.0525238171751941</v>
      </c>
      <c r="V18" s="7">
        <f t="shared" si="1"/>
        <v>1.0871524192250863</v>
      </c>
      <c r="W18" s="7">
        <f t="shared" si="2"/>
        <v>2.2906113831330539</v>
      </c>
      <c r="X18" s="7">
        <f t="shared" si="3"/>
        <v>2.4724214555125621</v>
      </c>
      <c r="Y18" s="7">
        <f t="shared" si="4"/>
        <v>2.3474415778451196</v>
      </c>
      <c r="Z18" s="7">
        <f t="shared" si="5"/>
        <v>1.0875165588650857</v>
      </c>
      <c r="AA18" s="7">
        <f t="shared" si="6"/>
        <v>1.0381439603539095</v>
      </c>
      <c r="AB18" s="7">
        <v>1.8</v>
      </c>
      <c r="AC18" s="7">
        <v>18</v>
      </c>
    </row>
    <row r="19" spans="1:29" s="7" customFormat="1" ht="14.4" x14ac:dyDescent="0.25">
      <c r="A19" s="7" t="s">
        <v>51</v>
      </c>
      <c r="B19" s="7">
        <v>1</v>
      </c>
      <c r="C19" s="7">
        <v>0</v>
      </c>
      <c r="D19" s="7">
        <v>52</v>
      </c>
      <c r="E19" s="7">
        <v>121</v>
      </c>
      <c r="F19" s="7" t="s">
        <v>283</v>
      </c>
      <c r="G19" s="7" t="s">
        <v>283</v>
      </c>
      <c r="H19" s="7">
        <v>15</v>
      </c>
      <c r="I19" s="7">
        <v>37</v>
      </c>
      <c r="J19" s="7" t="s">
        <v>283</v>
      </c>
      <c r="K19" s="7" t="s">
        <v>15</v>
      </c>
      <c r="L19" s="7">
        <v>0</v>
      </c>
      <c r="M19" s="7" t="s">
        <v>296</v>
      </c>
      <c r="N19" s="7">
        <v>2.9</v>
      </c>
      <c r="O19" s="7" t="s">
        <v>283</v>
      </c>
      <c r="P19" s="7" t="s">
        <v>283</v>
      </c>
      <c r="Q19" s="7" t="s">
        <v>15</v>
      </c>
      <c r="R19" s="7">
        <v>35.5</v>
      </c>
      <c r="S19" s="7">
        <v>58.5</v>
      </c>
      <c r="T19" s="7">
        <v>8.41</v>
      </c>
      <c r="U19" s="7">
        <f t="shared" si="0"/>
        <v>2.5842516480382187</v>
      </c>
      <c r="V19" s="7">
        <f t="shared" si="1"/>
        <v>0.47367828398455458</v>
      </c>
      <c r="W19" s="7">
        <f t="shared" si="2"/>
        <v>2.41011720021964</v>
      </c>
      <c r="X19" s="7">
        <f t="shared" si="3"/>
        <v>0.27163646930713248</v>
      </c>
      <c r="Y19" s="7">
        <f t="shared" si="4"/>
        <v>2.9435724585610776</v>
      </c>
      <c r="Z19" s="7">
        <f t="shared" si="5"/>
        <v>0.85432867897590548</v>
      </c>
      <c r="AA19" s="7">
        <f t="shared" si="6"/>
        <v>0.25080804569854198</v>
      </c>
      <c r="AB19" s="7">
        <v>2.8</v>
      </c>
      <c r="AC19" s="7">
        <v>30.5</v>
      </c>
    </row>
    <row r="20" spans="1:29" s="7" customFormat="1" ht="14.4" x14ac:dyDescent="0.25">
      <c r="A20" s="7" t="s">
        <v>52</v>
      </c>
      <c r="B20" s="7">
        <v>1</v>
      </c>
      <c r="C20" s="7">
        <v>0</v>
      </c>
      <c r="D20" s="7">
        <v>52</v>
      </c>
      <c r="E20" s="7">
        <v>131</v>
      </c>
      <c r="F20" s="7" t="s">
        <v>283</v>
      </c>
      <c r="G20" s="7" t="s">
        <v>283</v>
      </c>
      <c r="H20" s="7">
        <v>12.9</v>
      </c>
      <c r="I20" s="7">
        <v>37.5</v>
      </c>
      <c r="J20" s="7" t="s">
        <v>283</v>
      </c>
      <c r="K20" s="7" t="s">
        <v>15</v>
      </c>
      <c r="L20" s="7">
        <v>0</v>
      </c>
      <c r="M20" s="7" t="s">
        <v>297</v>
      </c>
      <c r="N20" s="7">
        <v>1.6</v>
      </c>
      <c r="O20" s="7" t="s">
        <v>286</v>
      </c>
      <c r="P20" s="7" t="s">
        <v>283</v>
      </c>
      <c r="Q20" s="7" t="s">
        <v>16</v>
      </c>
      <c r="R20" s="7">
        <v>318</v>
      </c>
      <c r="S20" s="7">
        <v>94.42</v>
      </c>
      <c r="T20" s="7">
        <v>5.64</v>
      </c>
      <c r="U20" s="7">
        <f t="shared" si="0"/>
        <v>4.9781145755702347</v>
      </c>
      <c r="V20" s="7">
        <f t="shared" si="1"/>
        <v>1.562810067556061</v>
      </c>
      <c r="W20" s="7">
        <f t="shared" si="2"/>
        <v>3.7307188209330735</v>
      </c>
      <c r="X20" s="7">
        <f t="shared" si="3"/>
        <v>0.7826690060695306</v>
      </c>
      <c r="Y20" s="7">
        <f t="shared" si="4"/>
        <v>5.0029263225139369</v>
      </c>
      <c r="Z20" s="7">
        <f t="shared" si="5"/>
        <v>2.3096089686434951</v>
      </c>
      <c r="AA20" s="7">
        <f t="shared" si="6"/>
        <v>1.7693636358255307</v>
      </c>
      <c r="AB20" s="7">
        <v>1.3</v>
      </c>
      <c r="AC20" s="7">
        <v>2</v>
      </c>
    </row>
    <row r="21" spans="1:29" s="7" customFormat="1" ht="14.4" x14ac:dyDescent="0.25">
      <c r="A21" s="7" t="s">
        <v>53</v>
      </c>
      <c r="B21" s="7">
        <v>1</v>
      </c>
      <c r="C21" s="7">
        <v>0</v>
      </c>
      <c r="D21" s="7">
        <v>52</v>
      </c>
      <c r="E21" s="7">
        <v>155</v>
      </c>
      <c r="F21" s="7" t="s">
        <v>283</v>
      </c>
      <c r="G21" s="7" t="s">
        <v>283</v>
      </c>
      <c r="H21" s="7">
        <v>83.8</v>
      </c>
      <c r="I21" s="7">
        <v>29.1</v>
      </c>
      <c r="J21" s="7">
        <v>0.4</v>
      </c>
      <c r="K21" s="7" t="s">
        <v>13</v>
      </c>
      <c r="L21" s="7">
        <v>0</v>
      </c>
      <c r="M21" s="7" t="s">
        <v>296</v>
      </c>
      <c r="N21" s="7">
        <v>3.8</v>
      </c>
      <c r="O21" s="7" t="s">
        <v>286</v>
      </c>
      <c r="P21" s="7" t="s">
        <v>283</v>
      </c>
      <c r="Q21" s="7" t="s">
        <v>14</v>
      </c>
      <c r="R21" s="7">
        <v>52.3</v>
      </c>
      <c r="S21" s="7">
        <v>18.32</v>
      </c>
      <c r="T21" s="7">
        <v>8.27</v>
      </c>
      <c r="U21" s="7">
        <f t="shared" si="0"/>
        <v>2.301784826160759</v>
      </c>
      <c r="V21" s="7">
        <f t="shared" si="1"/>
        <v>-0.58719277185103991</v>
      </c>
      <c r="W21" s="7">
        <f t="shared" si="2"/>
        <v>0.96794411741082476</v>
      </c>
      <c r="X21" s="7">
        <f t="shared" si="3"/>
        <v>-1.0723996178123016</v>
      </c>
      <c r="Y21" s="7">
        <f t="shared" si="4"/>
        <v>-4.3502112086809586</v>
      </c>
      <c r="Z21" s="7">
        <f t="shared" si="5"/>
        <v>-0.26515442866682459</v>
      </c>
      <c r="AA21" s="7">
        <f t="shared" si="6"/>
        <v>-0.76618126764638061</v>
      </c>
      <c r="AB21" s="7">
        <v>2.9</v>
      </c>
      <c r="AC21" s="7">
        <v>59.4</v>
      </c>
    </row>
    <row r="22" spans="1:29" s="7" customFormat="1" ht="14.4" x14ac:dyDescent="0.25">
      <c r="A22" s="7" t="s">
        <v>54</v>
      </c>
      <c r="B22" s="7">
        <v>1</v>
      </c>
      <c r="C22" s="7">
        <v>0</v>
      </c>
      <c r="D22" s="7">
        <v>58</v>
      </c>
      <c r="E22" s="7">
        <v>261</v>
      </c>
      <c r="F22" s="7" t="s">
        <v>283</v>
      </c>
      <c r="G22" s="8" t="s">
        <v>286</v>
      </c>
      <c r="H22" s="7">
        <v>12</v>
      </c>
      <c r="I22" s="7">
        <v>39.9</v>
      </c>
      <c r="J22" s="7" t="s">
        <v>283</v>
      </c>
      <c r="K22" s="7" t="s">
        <v>15</v>
      </c>
      <c r="L22" s="7">
        <v>0</v>
      </c>
      <c r="M22" s="7" t="s">
        <v>296</v>
      </c>
      <c r="N22" s="7">
        <v>8.6999999999999993</v>
      </c>
      <c r="O22" s="7" t="s">
        <v>283</v>
      </c>
      <c r="P22" s="7" t="s">
        <v>283</v>
      </c>
      <c r="Q22" s="7" t="s">
        <v>14</v>
      </c>
      <c r="R22" s="7">
        <v>13686</v>
      </c>
      <c r="S22" s="7">
        <v>998.98</v>
      </c>
      <c r="T22" s="7">
        <v>21.23</v>
      </c>
      <c r="U22" s="7">
        <f t="shared" si="0"/>
        <v>11.327497628872871</v>
      </c>
      <c r="V22" s="7">
        <f t="shared" si="1"/>
        <v>7.089214549918017</v>
      </c>
      <c r="W22" s="7">
        <f t="shared" si="2"/>
        <v>9.6377039522340873</v>
      </c>
      <c r="X22" s="7">
        <f t="shared" si="3"/>
        <v>2.9774203430411377</v>
      </c>
      <c r="Y22" s="7">
        <f t="shared" si="4"/>
        <v>12.584961728745334</v>
      </c>
      <c r="Z22" s="7">
        <f t="shared" si="5"/>
        <v>6.78594577836743</v>
      </c>
      <c r="AA22" s="7">
        <f t="shared" si="6"/>
        <v>6.5255804938565047</v>
      </c>
      <c r="AB22" s="7">
        <v>2.7</v>
      </c>
      <c r="AC22" s="7">
        <v>36.4</v>
      </c>
    </row>
    <row r="23" spans="1:29" s="7" customFormat="1" ht="14.4" x14ac:dyDescent="0.25">
      <c r="A23" s="7" t="s">
        <v>55</v>
      </c>
      <c r="B23" s="7">
        <v>1</v>
      </c>
      <c r="C23" s="7">
        <v>0</v>
      </c>
      <c r="D23" s="7">
        <v>55</v>
      </c>
      <c r="E23" s="7">
        <v>174</v>
      </c>
      <c r="F23" s="7" t="s">
        <v>283</v>
      </c>
      <c r="G23" s="7" t="s">
        <v>283</v>
      </c>
      <c r="H23" s="7">
        <v>13.4</v>
      </c>
      <c r="I23" s="7">
        <v>41.3</v>
      </c>
      <c r="J23" s="7" t="s">
        <v>283</v>
      </c>
      <c r="K23" s="7" t="s">
        <v>8</v>
      </c>
      <c r="L23" s="7">
        <v>0</v>
      </c>
      <c r="M23" s="7" t="s">
        <v>296</v>
      </c>
      <c r="N23" s="7">
        <v>7.7</v>
      </c>
      <c r="O23" s="7" t="s">
        <v>283</v>
      </c>
      <c r="P23" s="7" t="s">
        <v>283</v>
      </c>
      <c r="Q23" s="7" t="s">
        <v>17</v>
      </c>
      <c r="R23" s="7">
        <v>3.58</v>
      </c>
      <c r="S23" s="7">
        <v>362.87</v>
      </c>
      <c r="T23" s="7">
        <v>5</v>
      </c>
      <c r="U23" s="7">
        <f t="shared" si="0"/>
        <v>1.4405551984245495</v>
      </c>
      <c r="V23" s="7">
        <f t="shared" si="1"/>
        <v>1.5585132593794366</v>
      </c>
      <c r="W23" s="7">
        <f t="shared" si="2"/>
        <v>3.9326853196718554</v>
      </c>
      <c r="X23" s="7">
        <f t="shared" si="3"/>
        <v>-0.56570523597022149</v>
      </c>
      <c r="Y23" s="7">
        <f t="shared" si="4"/>
        <v>5.0791781844591242</v>
      </c>
      <c r="Z23" s="7">
        <f t="shared" si="5"/>
        <v>2.0421708502615337</v>
      </c>
      <c r="AA23" s="7">
        <f t="shared" si="6"/>
        <v>1.343946666444034</v>
      </c>
      <c r="AB23" s="7">
        <v>2.2000000000000002</v>
      </c>
      <c r="AC23" s="7">
        <v>10.6</v>
      </c>
    </row>
    <row r="24" spans="1:29" s="7" customFormat="1" ht="14.4" x14ac:dyDescent="0.25">
      <c r="A24" s="7" t="s">
        <v>56</v>
      </c>
      <c r="B24" s="7">
        <v>1</v>
      </c>
      <c r="C24" s="7">
        <v>0</v>
      </c>
      <c r="D24" s="7">
        <v>62</v>
      </c>
      <c r="E24" s="7">
        <v>302</v>
      </c>
      <c r="F24" s="7" t="s">
        <v>283</v>
      </c>
      <c r="G24" s="8" t="s">
        <v>286</v>
      </c>
      <c r="H24" s="7">
        <v>16.899999999999999</v>
      </c>
      <c r="I24" s="7">
        <v>38.9</v>
      </c>
      <c r="J24" s="7">
        <v>0.2</v>
      </c>
      <c r="K24" s="7" t="s">
        <v>8</v>
      </c>
      <c r="L24" s="7">
        <v>0</v>
      </c>
      <c r="M24" s="7" t="s">
        <v>296</v>
      </c>
      <c r="N24" s="7">
        <v>8.3000000000000007</v>
      </c>
      <c r="O24" s="7" t="s">
        <v>283</v>
      </c>
      <c r="P24" s="7" t="s">
        <v>298</v>
      </c>
      <c r="Q24" s="7" t="s">
        <v>18</v>
      </c>
      <c r="R24" s="7">
        <v>4120</v>
      </c>
      <c r="S24" s="7">
        <v>922.28</v>
      </c>
      <c r="T24" s="7">
        <v>14.01</v>
      </c>
      <c r="U24" s="7">
        <f t="shared" si="0"/>
        <v>10.132526997408382</v>
      </c>
      <c r="V24" s="7">
        <f t="shared" si="1"/>
        <v>6.4381792991444993</v>
      </c>
      <c r="W24" s="7">
        <f t="shared" si="2"/>
        <v>8.7885534740190092</v>
      </c>
      <c r="X24" s="7">
        <f t="shared" si="3"/>
        <v>1.5390903409181438</v>
      </c>
      <c r="Y24" s="7">
        <f t="shared" si="4"/>
        <v>10.771668805400079</v>
      </c>
      <c r="Z24" s="7">
        <f t="shared" si="5"/>
        <v>6.3771688721752771</v>
      </c>
      <c r="AA24" s="7">
        <f t="shared" si="6"/>
        <v>6.2581433956190633</v>
      </c>
      <c r="AB24" s="7">
        <v>6.4</v>
      </c>
      <c r="AC24" s="7">
        <v>3.7</v>
      </c>
    </row>
    <row r="25" spans="1:29" s="7" customFormat="1" ht="14.4" x14ac:dyDescent="0.25">
      <c r="A25" s="7" t="s">
        <v>57</v>
      </c>
      <c r="B25" s="7">
        <v>1</v>
      </c>
      <c r="C25" s="7">
        <v>0</v>
      </c>
      <c r="D25" s="7">
        <v>72</v>
      </c>
      <c r="E25" s="7">
        <v>169</v>
      </c>
      <c r="F25" s="7" t="s">
        <v>283</v>
      </c>
      <c r="G25" s="7" t="s">
        <v>283</v>
      </c>
      <c r="H25" s="7">
        <v>12.9</v>
      </c>
      <c r="I25" s="7">
        <v>33.799999999999997</v>
      </c>
      <c r="J25" s="7" t="s">
        <v>283</v>
      </c>
      <c r="K25" s="7" t="s">
        <v>8</v>
      </c>
      <c r="L25" s="7">
        <v>0</v>
      </c>
      <c r="M25" s="7" t="s">
        <v>296</v>
      </c>
      <c r="N25" s="7">
        <v>14.7</v>
      </c>
      <c r="O25" s="7" t="s">
        <v>283</v>
      </c>
      <c r="P25" s="7" t="s">
        <v>283</v>
      </c>
      <c r="Q25" s="7" t="s">
        <v>17</v>
      </c>
      <c r="R25" s="7">
        <v>2.41</v>
      </c>
      <c r="S25" s="7">
        <v>2982.82</v>
      </c>
      <c r="T25" s="7">
        <v>5</v>
      </c>
      <c r="U25" s="7">
        <f t="shared" si="0"/>
        <v>3.7851738513382784</v>
      </c>
      <c r="V25" s="7">
        <f t="shared" si="1"/>
        <v>5.2599126534544229</v>
      </c>
      <c r="W25" s="7">
        <f t="shared" si="2"/>
        <v>7.3994647542845247</v>
      </c>
      <c r="X25" s="7">
        <f t="shared" si="3"/>
        <v>2.3272526282675625</v>
      </c>
      <c r="Y25" s="7">
        <f t="shared" si="4"/>
        <v>8.3070946637676748</v>
      </c>
      <c r="Z25" s="7">
        <f t="shared" si="5"/>
        <v>4.9964476804757014</v>
      </c>
      <c r="AA25" s="7">
        <f t="shared" si="6"/>
        <v>4.9307642000589027</v>
      </c>
      <c r="AB25" s="7">
        <v>4.5</v>
      </c>
      <c r="AC25" s="7">
        <v>28.2</v>
      </c>
    </row>
    <row r="26" spans="1:29" s="7" customFormat="1" ht="14.4" x14ac:dyDescent="0.25">
      <c r="A26" s="7" t="s">
        <v>58</v>
      </c>
      <c r="B26" s="7">
        <v>1</v>
      </c>
      <c r="C26" s="7">
        <v>0</v>
      </c>
      <c r="D26" s="7">
        <v>53</v>
      </c>
      <c r="E26" s="7">
        <v>244</v>
      </c>
      <c r="F26" s="7" t="s">
        <v>283</v>
      </c>
      <c r="G26" s="7" t="s">
        <v>283</v>
      </c>
      <c r="H26" s="7">
        <v>27.6</v>
      </c>
      <c r="I26" s="7">
        <v>37.5</v>
      </c>
      <c r="J26" s="7">
        <v>0.2</v>
      </c>
      <c r="K26" s="7" t="s">
        <v>8</v>
      </c>
      <c r="L26" s="7">
        <v>0</v>
      </c>
      <c r="M26" s="7" t="s">
        <v>296</v>
      </c>
      <c r="N26" s="7">
        <v>1.5</v>
      </c>
      <c r="O26" s="7" t="s">
        <v>283</v>
      </c>
      <c r="P26" s="7" t="s">
        <v>283</v>
      </c>
      <c r="Q26" s="7">
        <v>0</v>
      </c>
      <c r="R26" s="7">
        <v>4.51</v>
      </c>
      <c r="S26" s="7">
        <v>105.17</v>
      </c>
      <c r="T26" s="7">
        <v>5</v>
      </c>
      <c r="U26" s="7">
        <f t="shared" si="0"/>
        <v>0.77988930030684145</v>
      </c>
      <c r="V26" s="7">
        <f t="shared" si="1"/>
        <v>0.17326068512226023</v>
      </c>
      <c r="W26" s="7">
        <f t="shared" si="2"/>
        <v>2.2456429399201596</v>
      </c>
      <c r="X26" s="7">
        <f t="shared" si="3"/>
        <v>-2.6292880224916799</v>
      </c>
      <c r="Y26" s="7">
        <f t="shared" si="4"/>
        <v>1.2007224773715048</v>
      </c>
      <c r="Z26" s="7">
        <f t="shared" si="5"/>
        <v>0.67765880276732648</v>
      </c>
      <c r="AA26" s="7">
        <f t="shared" si="6"/>
        <v>-1.4090948507510248E-2</v>
      </c>
      <c r="AB26" s="7">
        <v>2.4</v>
      </c>
      <c r="AC26" s="7">
        <v>38.799999999999997</v>
      </c>
    </row>
    <row r="27" spans="1:29" s="7" customFormat="1" ht="14.4" x14ac:dyDescent="0.25">
      <c r="A27" s="7" t="s">
        <v>59</v>
      </c>
      <c r="B27" s="7">
        <v>1</v>
      </c>
      <c r="C27" s="7">
        <v>0</v>
      </c>
      <c r="D27" s="7">
        <v>66</v>
      </c>
      <c r="E27" s="7">
        <v>284</v>
      </c>
      <c r="F27" s="7" t="s">
        <v>283</v>
      </c>
      <c r="G27" s="7" t="s">
        <v>283</v>
      </c>
      <c r="H27" s="7">
        <v>22.4</v>
      </c>
      <c r="I27" s="7">
        <v>32</v>
      </c>
      <c r="J27" s="7" t="s">
        <v>283</v>
      </c>
      <c r="K27" s="7" t="s">
        <v>17</v>
      </c>
      <c r="L27" s="7">
        <v>0</v>
      </c>
      <c r="M27" s="7" t="s">
        <v>296</v>
      </c>
      <c r="N27" s="7">
        <v>6.2</v>
      </c>
      <c r="O27" s="7" t="s">
        <v>283</v>
      </c>
      <c r="P27" s="7" t="s">
        <v>298</v>
      </c>
      <c r="Q27" s="7" t="s">
        <v>19</v>
      </c>
      <c r="R27" s="7">
        <v>11.8</v>
      </c>
      <c r="S27" s="7">
        <v>9741.44</v>
      </c>
      <c r="T27" s="7">
        <v>5</v>
      </c>
      <c r="U27" s="7">
        <f t="shared" si="0"/>
        <v>5.5430726998180351</v>
      </c>
      <c r="V27" s="7">
        <f t="shared" si="1"/>
        <v>6.4604860362379721</v>
      </c>
      <c r="W27" s="7">
        <f t="shared" si="2"/>
        <v>9.3589150523611817</v>
      </c>
      <c r="X27" s="7">
        <f t="shared" si="3"/>
        <v>0.60383264767605516</v>
      </c>
      <c r="Y27" s="7">
        <f t="shared" si="4"/>
        <v>9.4233053211353255</v>
      </c>
      <c r="Z27" s="7">
        <f t="shared" si="5"/>
        <v>6.6955064554885144</v>
      </c>
      <c r="AA27" s="7">
        <f t="shared" si="6"/>
        <v>6.3303136678815122</v>
      </c>
      <c r="AB27" s="7">
        <v>1.03</v>
      </c>
      <c r="AC27" s="7">
        <v>38.299999999999997</v>
      </c>
    </row>
    <row r="28" spans="1:29" s="7" customFormat="1" ht="14.4" x14ac:dyDescent="0.25">
      <c r="A28" s="7" t="s">
        <v>60</v>
      </c>
      <c r="B28" s="7">
        <v>1</v>
      </c>
      <c r="C28" s="7">
        <v>0</v>
      </c>
      <c r="D28" s="7">
        <v>60</v>
      </c>
      <c r="E28" s="7">
        <v>157</v>
      </c>
      <c r="F28" s="7" t="s">
        <v>283</v>
      </c>
      <c r="G28" s="7" t="s">
        <v>283</v>
      </c>
      <c r="H28" s="7">
        <v>28.8</v>
      </c>
      <c r="I28" s="7">
        <v>41.9</v>
      </c>
      <c r="J28" s="7" t="s">
        <v>283</v>
      </c>
      <c r="K28" s="7" t="s">
        <v>17</v>
      </c>
      <c r="L28" s="7">
        <v>0</v>
      </c>
      <c r="M28" s="7" t="s">
        <v>296</v>
      </c>
      <c r="N28" s="7">
        <v>2.1</v>
      </c>
      <c r="O28" s="7" t="s">
        <v>283</v>
      </c>
      <c r="P28" s="7" t="s">
        <v>283</v>
      </c>
      <c r="Q28" s="7" t="s">
        <v>17</v>
      </c>
      <c r="R28" s="7">
        <v>2.64</v>
      </c>
      <c r="S28" s="7">
        <v>13.84</v>
      </c>
      <c r="T28" s="7">
        <v>5</v>
      </c>
      <c r="U28" s="7">
        <f t="shared" si="0"/>
        <v>-0.30573581126401272</v>
      </c>
      <c r="V28" s="7">
        <f t="shared" si="1"/>
        <v>-1.4112069843839148</v>
      </c>
      <c r="W28" s="7">
        <f t="shared" si="2"/>
        <v>-0.41599547392132097</v>
      </c>
      <c r="X28" s="7">
        <f t="shared" si="3"/>
        <v>-1.3947961858259972</v>
      </c>
      <c r="Y28" s="7">
        <f t="shared" si="4"/>
        <v>-0.99878354523382562</v>
      </c>
      <c r="Z28" s="7">
        <f t="shared" si="5"/>
        <v>-1.4632582556599174</v>
      </c>
      <c r="AA28" s="7">
        <f t="shared" si="6"/>
        <v>-1.6990148245611856</v>
      </c>
      <c r="AB28" s="7">
        <v>3.6</v>
      </c>
      <c r="AC28" s="7">
        <v>2</v>
      </c>
    </row>
    <row r="29" spans="1:29" s="7" customFormat="1" ht="14.4" x14ac:dyDescent="0.25">
      <c r="A29" s="7" t="s">
        <v>61</v>
      </c>
      <c r="B29" s="7">
        <v>0</v>
      </c>
      <c r="C29" s="7">
        <v>1</v>
      </c>
      <c r="D29" s="7">
        <v>61</v>
      </c>
      <c r="E29" s="7">
        <v>302</v>
      </c>
      <c r="F29" s="7" t="s">
        <v>283</v>
      </c>
      <c r="G29" s="7" t="s">
        <v>283</v>
      </c>
      <c r="H29" s="7">
        <v>11.1</v>
      </c>
      <c r="I29" s="7">
        <v>45.3</v>
      </c>
      <c r="J29" s="7" t="s">
        <v>283</v>
      </c>
      <c r="K29" s="7" t="s">
        <v>17</v>
      </c>
      <c r="L29" s="7">
        <v>0</v>
      </c>
      <c r="M29" s="7" t="s">
        <v>297</v>
      </c>
      <c r="N29" s="7">
        <v>4.8</v>
      </c>
      <c r="O29" s="7" t="s">
        <v>283</v>
      </c>
      <c r="P29" s="7" t="s">
        <v>283</v>
      </c>
      <c r="Q29" s="7" t="s">
        <v>20</v>
      </c>
      <c r="R29" s="7">
        <v>4807</v>
      </c>
      <c r="S29" s="7">
        <v>4535.7</v>
      </c>
      <c r="T29" s="7">
        <v>10.48</v>
      </c>
      <c r="U29" s="7">
        <f t="shared" si="0"/>
        <v>9.3081223937151147</v>
      </c>
      <c r="V29" s="7">
        <f t="shared" si="1"/>
        <v>7.0401214392167599</v>
      </c>
      <c r="W29" s="7">
        <f t="shared" si="2"/>
        <v>9.4232484797508764</v>
      </c>
      <c r="X29" s="7">
        <f t="shared" si="3"/>
        <v>1.0283836182048947</v>
      </c>
      <c r="Y29" s="7">
        <f t="shared" si="4"/>
        <v>13.006580081868117</v>
      </c>
      <c r="Z29" s="7">
        <f t="shared" si="5"/>
        <v>7.5799764280989823</v>
      </c>
      <c r="AA29" s="7">
        <f t="shared" si="6"/>
        <v>7.1808834639001793</v>
      </c>
      <c r="AB29" s="7">
        <v>8.5</v>
      </c>
      <c r="AC29" s="7">
        <v>58.1</v>
      </c>
    </row>
    <row r="30" spans="1:29" s="7" customFormat="1" ht="14.4" x14ac:dyDescent="0.25">
      <c r="A30" s="7" t="s">
        <v>62</v>
      </c>
      <c r="B30" s="7">
        <v>1</v>
      </c>
      <c r="C30" s="7">
        <v>0</v>
      </c>
      <c r="D30" s="7">
        <v>45</v>
      </c>
      <c r="E30" s="7">
        <v>278</v>
      </c>
      <c r="F30" s="7" t="s">
        <v>283</v>
      </c>
      <c r="G30" s="8" t="s">
        <v>286</v>
      </c>
      <c r="H30" s="7">
        <v>14.8</v>
      </c>
      <c r="I30" s="7">
        <v>43.8</v>
      </c>
      <c r="J30" s="7">
        <v>2.1</v>
      </c>
      <c r="K30" s="7" t="s">
        <v>17</v>
      </c>
      <c r="L30" s="7">
        <v>0</v>
      </c>
      <c r="M30" s="7" t="s">
        <v>297</v>
      </c>
      <c r="N30" s="7">
        <v>8.6999999999999993</v>
      </c>
      <c r="O30" s="7" t="s">
        <v>286</v>
      </c>
      <c r="P30" s="7" t="s">
        <v>298</v>
      </c>
      <c r="Q30" s="7" t="s">
        <v>18</v>
      </c>
      <c r="R30" s="7">
        <v>104425</v>
      </c>
      <c r="S30" s="7">
        <v>30000</v>
      </c>
      <c r="T30" s="7">
        <v>11.03</v>
      </c>
      <c r="U30" s="7">
        <f t="shared" si="0"/>
        <v>13.779773761190102</v>
      </c>
      <c r="V30" s="7">
        <f t="shared" si="1"/>
        <v>9.2919004126644946</v>
      </c>
      <c r="W30" s="7">
        <f t="shared" si="2"/>
        <v>13.840738465594686</v>
      </c>
      <c r="X30" s="7">
        <f t="shared" si="3"/>
        <v>2.466880334274371</v>
      </c>
      <c r="Y30" s="7">
        <f t="shared" si="4"/>
        <v>18.260793988541735</v>
      </c>
      <c r="Z30" s="7">
        <f t="shared" si="5"/>
        <v>10.797842526435684</v>
      </c>
      <c r="AA30" s="7">
        <f t="shared" si="6"/>
        <v>9.7638737259303028</v>
      </c>
      <c r="AB30" s="7">
        <v>2.7</v>
      </c>
      <c r="AC30" s="7">
        <v>31.8</v>
      </c>
    </row>
    <row r="31" spans="1:29" s="7" customFormat="1" ht="14.4" x14ac:dyDescent="0.25">
      <c r="A31" s="7" t="s">
        <v>63</v>
      </c>
      <c r="B31" s="7">
        <v>1</v>
      </c>
      <c r="C31" s="7">
        <v>0</v>
      </c>
      <c r="D31" s="7">
        <v>46</v>
      </c>
      <c r="E31" s="7">
        <v>201</v>
      </c>
      <c r="F31" s="7" t="s">
        <v>283</v>
      </c>
      <c r="G31" s="7" t="s">
        <v>283</v>
      </c>
      <c r="H31" s="7">
        <v>18.8</v>
      </c>
      <c r="I31" s="7">
        <v>44</v>
      </c>
      <c r="J31" s="7" t="s">
        <v>283</v>
      </c>
      <c r="K31" s="7" t="s">
        <v>8</v>
      </c>
      <c r="L31" s="7">
        <v>0</v>
      </c>
      <c r="M31" s="7" t="s">
        <v>296</v>
      </c>
      <c r="N31" s="7">
        <v>0.39</v>
      </c>
      <c r="O31" s="7" t="s">
        <v>283</v>
      </c>
      <c r="P31" s="7" t="s">
        <v>283</v>
      </c>
      <c r="Q31" s="7">
        <v>0</v>
      </c>
      <c r="R31" s="7">
        <v>145</v>
      </c>
      <c r="S31" s="7">
        <v>29.43</v>
      </c>
      <c r="T31" s="7">
        <v>10.99</v>
      </c>
      <c r="U31" s="7">
        <f t="shared" si="0"/>
        <v>3.1806921738223224</v>
      </c>
      <c r="V31" s="7">
        <f t="shared" si="1"/>
        <v>-0.12396069851913971</v>
      </c>
      <c r="W31" s="7">
        <f t="shared" si="2"/>
        <v>1.9132445244465321</v>
      </c>
      <c r="X31" s="7">
        <f t="shared" si="3"/>
        <v>-1.4865321207900568</v>
      </c>
      <c r="Y31" s="7">
        <f t="shared" si="4"/>
        <v>2.9495106742645607</v>
      </c>
      <c r="Z31" s="7">
        <f t="shared" si="5"/>
        <v>0.4095203110364376</v>
      </c>
      <c r="AA31" s="7">
        <f t="shared" si="6"/>
        <v>-0.36452236684649142</v>
      </c>
      <c r="AB31" s="7">
        <v>1.2</v>
      </c>
      <c r="AC31" s="7">
        <v>10.8</v>
      </c>
    </row>
    <row r="32" spans="1:29" s="7" customFormat="1" ht="14.4" x14ac:dyDescent="0.25">
      <c r="A32" s="7" t="s">
        <v>64</v>
      </c>
      <c r="B32" s="7">
        <v>1</v>
      </c>
      <c r="C32" s="7">
        <v>0</v>
      </c>
      <c r="D32" s="7">
        <v>65</v>
      </c>
      <c r="E32" s="7">
        <v>180</v>
      </c>
      <c r="F32" s="7" t="s">
        <v>283</v>
      </c>
      <c r="G32" s="7" t="s">
        <v>283</v>
      </c>
      <c r="H32" s="7">
        <v>13.4</v>
      </c>
      <c r="I32" s="7">
        <v>40.6</v>
      </c>
      <c r="J32" s="7" t="s">
        <v>283</v>
      </c>
      <c r="K32" s="7" t="s">
        <v>8</v>
      </c>
      <c r="L32" s="7">
        <v>0</v>
      </c>
      <c r="M32" s="7" t="s">
        <v>297</v>
      </c>
      <c r="N32" s="7">
        <v>7.1</v>
      </c>
      <c r="O32" s="7" t="s">
        <v>286</v>
      </c>
      <c r="P32" s="7" t="s">
        <v>283</v>
      </c>
      <c r="Q32" s="7" t="s">
        <v>21</v>
      </c>
      <c r="R32" s="7">
        <v>95.5</v>
      </c>
      <c r="S32" s="7">
        <v>2008.88</v>
      </c>
      <c r="T32" s="7">
        <v>16.7</v>
      </c>
      <c r="U32" s="7">
        <f t="shared" si="0"/>
        <v>7.1341367029075275</v>
      </c>
      <c r="V32" s="7">
        <f t="shared" si="1"/>
        <v>6.3574860764019956</v>
      </c>
      <c r="W32" s="7">
        <f t="shared" si="2"/>
        <v>8.7040726202832719</v>
      </c>
      <c r="X32" s="7">
        <f t="shared" si="3"/>
        <v>3.4867691273898136</v>
      </c>
      <c r="Y32" s="7">
        <f t="shared" si="4"/>
        <v>11.312701165645137</v>
      </c>
      <c r="Z32" s="7">
        <f t="shared" si="5"/>
        <v>5.7872810774320218</v>
      </c>
      <c r="AA32" s="7">
        <f t="shared" si="6"/>
        <v>5.5843023200362261</v>
      </c>
      <c r="AB32" s="7">
        <v>5.6</v>
      </c>
      <c r="AC32" s="7">
        <v>2</v>
      </c>
    </row>
    <row r="33" spans="1:29" s="7" customFormat="1" ht="14.4" x14ac:dyDescent="0.25">
      <c r="A33" s="7" t="s">
        <v>65</v>
      </c>
      <c r="B33" s="7">
        <v>1</v>
      </c>
      <c r="C33" s="7">
        <v>0</v>
      </c>
      <c r="D33" s="7">
        <v>57</v>
      </c>
      <c r="E33" s="7">
        <v>551</v>
      </c>
      <c r="F33" s="7" t="s">
        <v>283</v>
      </c>
      <c r="G33" s="8" t="s">
        <v>286</v>
      </c>
      <c r="H33" s="7">
        <v>20.8</v>
      </c>
      <c r="I33" s="7">
        <v>41.9</v>
      </c>
      <c r="J33" s="7" t="s">
        <v>283</v>
      </c>
      <c r="K33" s="7" t="s">
        <v>8</v>
      </c>
      <c r="L33" s="7">
        <v>0</v>
      </c>
      <c r="M33" s="7" t="s">
        <v>297</v>
      </c>
      <c r="N33" s="7">
        <v>12.1</v>
      </c>
      <c r="O33" s="7" t="s">
        <v>286</v>
      </c>
      <c r="P33" s="7" t="s">
        <v>298</v>
      </c>
      <c r="Q33" s="7" t="s">
        <v>22</v>
      </c>
      <c r="R33" s="7">
        <v>9587</v>
      </c>
      <c r="S33" s="7">
        <v>30000</v>
      </c>
      <c r="T33" s="7">
        <v>14.62</v>
      </c>
      <c r="U33" s="7">
        <f t="shared" si="0"/>
        <v>12.576508850825958</v>
      </c>
      <c r="V33" s="7">
        <f t="shared" si="1"/>
        <v>9.8707881371491641</v>
      </c>
      <c r="W33" s="7">
        <f t="shared" si="2"/>
        <v>13.677055711033889</v>
      </c>
      <c r="X33" s="7">
        <f t="shared" si="3"/>
        <v>-1.5750343224722576</v>
      </c>
      <c r="Y33" s="7">
        <f t="shared" si="4"/>
        <v>15.843095964480831</v>
      </c>
      <c r="Z33" s="7">
        <f t="shared" si="5"/>
        <v>10.34900398916494</v>
      </c>
      <c r="AA33" s="7">
        <f t="shared" si="6"/>
        <v>9.775930715865421</v>
      </c>
      <c r="AB33" s="7">
        <v>4.5999999999999996</v>
      </c>
      <c r="AC33" s="7">
        <v>10.3</v>
      </c>
    </row>
    <row r="34" spans="1:29" s="7" customFormat="1" ht="14.4" x14ac:dyDescent="0.25">
      <c r="A34" s="7" t="s">
        <v>66</v>
      </c>
      <c r="B34" s="7">
        <v>1</v>
      </c>
      <c r="C34" s="7">
        <v>0</v>
      </c>
      <c r="D34" s="7">
        <v>56</v>
      </c>
      <c r="E34" s="7">
        <v>200</v>
      </c>
      <c r="F34" s="7" t="s">
        <v>283</v>
      </c>
      <c r="G34" s="7" t="s">
        <v>283</v>
      </c>
      <c r="H34" s="7">
        <v>14.9</v>
      </c>
      <c r="I34" s="7">
        <v>37.200000000000003</v>
      </c>
      <c r="J34" s="7">
        <v>0.1</v>
      </c>
      <c r="K34" s="7" t="s">
        <v>24</v>
      </c>
      <c r="L34" s="7">
        <v>0</v>
      </c>
      <c r="M34" s="7" t="s">
        <v>296</v>
      </c>
      <c r="N34" s="7">
        <v>9.1999999999999993</v>
      </c>
      <c r="O34" s="7" t="s">
        <v>283</v>
      </c>
      <c r="P34" s="7" t="s">
        <v>283</v>
      </c>
      <c r="Q34" s="7" t="s">
        <v>24</v>
      </c>
      <c r="R34" s="7">
        <v>8.8699999999999992</v>
      </c>
      <c r="S34" s="7">
        <v>35.270000000000003</v>
      </c>
      <c r="T34" s="7">
        <v>5</v>
      </c>
      <c r="U34" s="7">
        <f t="shared" si="0"/>
        <v>1.1061905317640015</v>
      </c>
      <c r="V34" s="7">
        <f t="shared" si="1"/>
        <v>-0.40467765268740408</v>
      </c>
      <c r="W34" s="7">
        <f t="shared" si="2"/>
        <v>1.1486707359876616</v>
      </c>
      <c r="X34" s="7">
        <f t="shared" si="3"/>
        <v>-1.7277914988389964</v>
      </c>
      <c r="Y34" s="7">
        <f t="shared" si="4"/>
        <v>0.90122485876495517</v>
      </c>
      <c r="Z34" s="7">
        <f t="shared" si="5"/>
        <v>-0.10409388024731436</v>
      </c>
      <c r="AA34" s="7">
        <f t="shared" si="6"/>
        <v>-0.54339881289110625</v>
      </c>
      <c r="AB34" s="7">
        <v>2.5</v>
      </c>
      <c r="AC34" s="7">
        <v>14.5</v>
      </c>
    </row>
    <row r="35" spans="1:29" s="7" customFormat="1" ht="14.4" x14ac:dyDescent="0.25">
      <c r="A35" s="7" t="s">
        <v>67</v>
      </c>
      <c r="B35" s="7">
        <v>1</v>
      </c>
      <c r="C35" s="7">
        <v>0</v>
      </c>
      <c r="D35" s="7">
        <v>55</v>
      </c>
      <c r="E35" s="7">
        <v>117</v>
      </c>
      <c r="F35" s="7" t="s">
        <v>283</v>
      </c>
      <c r="G35" s="8" t="s">
        <v>286</v>
      </c>
      <c r="H35" s="7">
        <v>16.3</v>
      </c>
      <c r="I35" s="7">
        <v>32.6</v>
      </c>
      <c r="J35" s="7">
        <v>0.4</v>
      </c>
      <c r="K35" s="7" t="s">
        <v>23</v>
      </c>
      <c r="L35" s="7">
        <v>0</v>
      </c>
      <c r="M35" s="7" t="s">
        <v>297</v>
      </c>
      <c r="N35" s="7">
        <v>17.899999999999999</v>
      </c>
      <c r="O35" s="7" t="s">
        <v>286</v>
      </c>
      <c r="P35" s="7" t="s">
        <v>299</v>
      </c>
      <c r="Q35" s="7" t="s">
        <v>22</v>
      </c>
      <c r="R35" s="7">
        <v>5140</v>
      </c>
      <c r="S35" s="7">
        <v>6910.54</v>
      </c>
      <c r="T35" s="7">
        <v>12.77</v>
      </c>
      <c r="U35" s="7">
        <f t="shared" si="0"/>
        <v>10.841004638665025</v>
      </c>
      <c r="V35" s="7">
        <f t="shared" si="1"/>
        <v>7.803025352791229</v>
      </c>
      <c r="W35" s="7">
        <f t="shared" si="2"/>
        <v>11.232100969632665</v>
      </c>
      <c r="X35" s="7">
        <f t="shared" si="3"/>
        <v>4.9950481934084516</v>
      </c>
      <c r="Y35" s="7">
        <f t="shared" si="4"/>
        <v>13.681856342825235</v>
      </c>
      <c r="Z35" s="7">
        <f t="shared" si="5"/>
        <v>8.3697667673063094</v>
      </c>
      <c r="AA35" s="7">
        <f t="shared" si="6"/>
        <v>7.7816767926956132</v>
      </c>
      <c r="AB35" s="7">
        <v>4.9000000000000004</v>
      </c>
      <c r="AC35" s="7">
        <v>2</v>
      </c>
    </row>
    <row r="36" spans="1:29" s="7" customFormat="1" ht="14.4" x14ac:dyDescent="0.25">
      <c r="A36" s="7" t="s">
        <v>68</v>
      </c>
      <c r="B36" s="7">
        <v>1</v>
      </c>
      <c r="C36" s="7">
        <v>0</v>
      </c>
      <c r="D36" s="7">
        <v>61</v>
      </c>
      <c r="E36" s="7">
        <v>229</v>
      </c>
      <c r="F36" s="7" t="s">
        <v>283</v>
      </c>
      <c r="G36" s="7" t="s">
        <v>283</v>
      </c>
      <c r="H36" s="7">
        <v>16.399999999999999</v>
      </c>
      <c r="I36" s="7">
        <v>35</v>
      </c>
      <c r="J36" s="7" t="s">
        <v>283</v>
      </c>
      <c r="K36" s="7" t="s">
        <v>25</v>
      </c>
      <c r="L36" s="7">
        <v>0</v>
      </c>
      <c r="M36" s="7" t="s">
        <v>296</v>
      </c>
      <c r="N36" s="7">
        <v>8.4</v>
      </c>
      <c r="O36" s="7" t="s">
        <v>283</v>
      </c>
      <c r="P36" s="7" t="s">
        <v>283</v>
      </c>
      <c r="Q36" s="7" t="s">
        <v>25</v>
      </c>
      <c r="R36" s="7">
        <v>2.69</v>
      </c>
      <c r="S36" s="7">
        <v>13226.69</v>
      </c>
      <c r="T36" s="7">
        <v>5</v>
      </c>
      <c r="U36" s="7">
        <f t="shared" si="0"/>
        <v>3.7671503978310188</v>
      </c>
      <c r="V36" s="7">
        <f t="shared" si="1"/>
        <v>5.7401024926805224</v>
      </c>
      <c r="W36" s="7">
        <f t="shared" si="2"/>
        <v>8.9874445546581079</v>
      </c>
      <c r="X36" s="7">
        <f t="shared" si="3"/>
        <v>0.71065673544262264</v>
      </c>
      <c r="Y36" s="7">
        <f t="shared" si="4"/>
        <v>9.847616779191835</v>
      </c>
      <c r="Z36" s="7">
        <f t="shared" si="5"/>
        <v>6.1756129888774467</v>
      </c>
      <c r="AA36" s="7">
        <f t="shared" si="6"/>
        <v>5.4849814448599643</v>
      </c>
      <c r="AB36" s="7">
        <v>2</v>
      </c>
      <c r="AC36" s="7">
        <v>10</v>
      </c>
    </row>
    <row r="37" spans="1:29" s="7" customFormat="1" ht="14.4" x14ac:dyDescent="0.25">
      <c r="A37" s="7" t="s">
        <v>69</v>
      </c>
      <c r="B37" s="7">
        <v>1</v>
      </c>
      <c r="C37" s="7">
        <v>0</v>
      </c>
      <c r="D37" s="7">
        <v>39</v>
      </c>
      <c r="E37" s="7">
        <v>294</v>
      </c>
      <c r="F37" s="7" t="s">
        <v>283</v>
      </c>
      <c r="G37" s="7" t="s">
        <v>283</v>
      </c>
      <c r="H37" s="7">
        <v>27.1</v>
      </c>
      <c r="I37" s="7">
        <v>35.9</v>
      </c>
      <c r="J37" s="7">
        <v>1.6</v>
      </c>
      <c r="K37" s="7" t="s">
        <v>25</v>
      </c>
      <c r="L37" s="7">
        <v>0</v>
      </c>
      <c r="M37" s="7" t="s">
        <v>297</v>
      </c>
      <c r="N37" s="7">
        <v>11.7</v>
      </c>
      <c r="O37" s="7" t="s">
        <v>286</v>
      </c>
      <c r="P37" s="7" t="s">
        <v>298</v>
      </c>
      <c r="Q37" s="7" t="s">
        <v>26</v>
      </c>
      <c r="R37" s="7">
        <v>74878</v>
      </c>
      <c r="S37" s="7">
        <v>18815.759999999998</v>
      </c>
      <c r="T37" s="7">
        <v>7.33</v>
      </c>
      <c r="U37" s="7">
        <f t="shared" si="0"/>
        <v>12.484302859144774</v>
      </c>
      <c r="V37" s="7">
        <f t="shared" si="1"/>
        <v>7.8275170102972904</v>
      </c>
      <c r="W37" s="7">
        <f t="shared" si="2"/>
        <v>12.58004279693469</v>
      </c>
      <c r="X37" s="7">
        <f t="shared" si="3"/>
        <v>0.75349194925454288</v>
      </c>
      <c r="Y37" s="7">
        <f t="shared" si="4"/>
        <v>14.521023814391228</v>
      </c>
      <c r="Z37" s="7">
        <f t="shared" si="5"/>
        <v>9.8617817687376608</v>
      </c>
      <c r="AA37" s="7">
        <f t="shared" si="6"/>
        <v>8.5630688711317031</v>
      </c>
      <c r="AB37" s="7">
        <v>1.2</v>
      </c>
      <c r="AC37" s="7">
        <v>24.9</v>
      </c>
    </row>
    <row r="38" spans="1:29" s="7" customFormat="1" ht="14.4" x14ac:dyDescent="0.25">
      <c r="A38" s="7" t="s">
        <v>70</v>
      </c>
      <c r="B38" s="7">
        <v>1</v>
      </c>
      <c r="C38" s="7">
        <v>0</v>
      </c>
      <c r="D38" s="7">
        <v>66</v>
      </c>
      <c r="E38" s="7">
        <v>275</v>
      </c>
      <c r="F38" s="7" t="s">
        <v>283</v>
      </c>
      <c r="G38" s="7" t="s">
        <v>283</v>
      </c>
      <c r="H38" s="7">
        <v>13.4</v>
      </c>
      <c r="I38" s="7">
        <v>34.799999999999997</v>
      </c>
      <c r="J38" s="7">
        <v>0.3</v>
      </c>
      <c r="K38" s="7" t="s">
        <v>25</v>
      </c>
      <c r="L38" s="7">
        <v>0</v>
      </c>
      <c r="M38" s="7" t="s">
        <v>296</v>
      </c>
      <c r="N38" s="7">
        <v>5.9</v>
      </c>
      <c r="O38" s="7" t="s">
        <v>283</v>
      </c>
      <c r="P38" s="7" t="s">
        <v>298</v>
      </c>
      <c r="Q38" s="7" t="s">
        <v>26</v>
      </c>
      <c r="R38" s="7">
        <v>2.71</v>
      </c>
      <c r="S38" s="7">
        <v>40.18</v>
      </c>
      <c r="T38" s="7">
        <v>5</v>
      </c>
      <c r="U38" s="7">
        <f t="shared" si="0"/>
        <v>0.87648135075437672</v>
      </c>
      <c r="V38" s="7">
        <f t="shared" si="1"/>
        <v>0.28657368455701437</v>
      </c>
      <c r="W38" s="7">
        <f t="shared" si="2"/>
        <v>1.3105609903334274</v>
      </c>
      <c r="X38" s="7">
        <f t="shared" si="3"/>
        <v>-2.2692775880111018</v>
      </c>
      <c r="Y38" s="7">
        <f t="shared" si="4"/>
        <v>0.37756794065306121</v>
      </c>
      <c r="Z38" s="7">
        <f t="shared" si="5"/>
        <v>5.6958038417480594E-3</v>
      </c>
      <c r="AA38" s="7">
        <f t="shared" si="6"/>
        <v>-2.2997443607680079E-2</v>
      </c>
      <c r="AB38" s="7">
        <v>28.8</v>
      </c>
      <c r="AC38" s="7">
        <v>74.900000000000006</v>
      </c>
    </row>
    <row r="39" spans="1:29" s="7" customFormat="1" ht="14.4" x14ac:dyDescent="0.25">
      <c r="A39" s="7" t="s">
        <v>71</v>
      </c>
      <c r="B39" s="7">
        <v>1</v>
      </c>
      <c r="C39" s="7">
        <v>0</v>
      </c>
      <c r="D39" s="7">
        <v>56</v>
      </c>
      <c r="E39" s="7">
        <v>164</v>
      </c>
      <c r="F39" s="7" t="s">
        <v>283</v>
      </c>
      <c r="G39" s="7" t="s">
        <v>283</v>
      </c>
      <c r="H39" s="7">
        <v>121.8</v>
      </c>
      <c r="I39" s="7">
        <v>34.4</v>
      </c>
      <c r="J39" s="7">
        <v>1</v>
      </c>
      <c r="K39" s="7" t="s">
        <v>28</v>
      </c>
      <c r="L39" s="7">
        <v>0</v>
      </c>
      <c r="M39" s="7" t="s">
        <v>297</v>
      </c>
      <c r="N39" s="7">
        <v>10.5</v>
      </c>
      <c r="O39" s="7" t="s">
        <v>286</v>
      </c>
      <c r="P39" s="7" t="s">
        <v>283</v>
      </c>
      <c r="Q39" s="7" t="s">
        <v>29</v>
      </c>
      <c r="R39" s="7">
        <v>30400</v>
      </c>
      <c r="S39" s="7">
        <v>30000</v>
      </c>
      <c r="T39" s="7">
        <v>9.35</v>
      </c>
      <c r="U39" s="7">
        <f t="shared" si="0"/>
        <v>13.448495454421634</v>
      </c>
      <c r="V39" s="7">
        <f t="shared" si="1"/>
        <v>9.8080784563886372</v>
      </c>
      <c r="W39" s="7">
        <f t="shared" si="2"/>
        <v>13.744599618804049</v>
      </c>
      <c r="X39" s="7">
        <f t="shared" si="3"/>
        <v>4.7542169191244543</v>
      </c>
      <c r="Y39" s="7">
        <f t="shared" si="4"/>
        <v>10.732449346088536</v>
      </c>
      <c r="Z39" s="7">
        <f t="shared" si="5"/>
        <v>10.789845403846792</v>
      </c>
      <c r="AA39" s="7">
        <f t="shared" si="6"/>
        <v>10.221212077176938</v>
      </c>
      <c r="AB39" s="7">
        <v>3.3</v>
      </c>
      <c r="AC39" s="7">
        <v>31.9</v>
      </c>
    </row>
    <row r="40" spans="1:29" s="8" customFormat="1" x14ac:dyDescent="0.25">
      <c r="A40" s="8" t="s">
        <v>72</v>
      </c>
      <c r="B40" s="8">
        <v>1</v>
      </c>
      <c r="C40" s="8">
        <v>0</v>
      </c>
      <c r="D40" s="8">
        <v>58</v>
      </c>
      <c r="E40" s="8">
        <v>281</v>
      </c>
      <c r="F40" s="8" t="s">
        <v>283</v>
      </c>
      <c r="G40" s="8" t="s">
        <v>283</v>
      </c>
      <c r="H40" s="8">
        <v>10.5</v>
      </c>
      <c r="I40" s="8">
        <v>38.4</v>
      </c>
      <c r="J40" s="8" t="s">
        <v>283</v>
      </c>
      <c r="K40" s="8" t="s">
        <v>30</v>
      </c>
      <c r="L40" s="8">
        <v>0</v>
      </c>
      <c r="M40" s="8" t="s">
        <v>297</v>
      </c>
      <c r="N40" s="8">
        <v>15.2</v>
      </c>
      <c r="O40" s="8" t="s">
        <v>283</v>
      </c>
      <c r="P40" s="8" t="s">
        <v>283</v>
      </c>
      <c r="Q40" s="8" t="s">
        <v>31</v>
      </c>
      <c r="R40" s="8">
        <v>4.1500000000000004</v>
      </c>
      <c r="S40" s="8">
        <v>43694.02</v>
      </c>
      <c r="T40" s="8">
        <v>5</v>
      </c>
      <c r="U40" s="8">
        <f t="shared" si="0"/>
        <v>4.627993810472649</v>
      </c>
      <c r="V40" s="8">
        <f t="shared" si="1"/>
        <v>6.8281180166436126</v>
      </c>
      <c r="W40" s="8">
        <f t="shared" si="2"/>
        <v>10.650616811420287</v>
      </c>
      <c r="X40" s="8">
        <f t="shared" si="3"/>
        <v>0.1594626859983346</v>
      </c>
      <c r="Y40" s="8">
        <f t="shared" si="4"/>
        <v>12.559054461548241</v>
      </c>
      <c r="Z40" s="8">
        <f t="shared" si="5"/>
        <v>7.5394491411965019</v>
      </c>
      <c r="AA40" s="8">
        <f t="shared" si="6"/>
        <v>6.6386624315052591</v>
      </c>
      <c r="AB40" s="8">
        <v>3</v>
      </c>
      <c r="AC40" s="8">
        <v>28.5</v>
      </c>
    </row>
    <row r="41" spans="1:29" s="8" customFormat="1" x14ac:dyDescent="0.25">
      <c r="A41" s="8" t="s">
        <v>73</v>
      </c>
      <c r="B41" s="8">
        <v>1</v>
      </c>
      <c r="C41" s="8">
        <v>0</v>
      </c>
      <c r="D41" s="8">
        <v>70</v>
      </c>
      <c r="E41" s="8">
        <v>187</v>
      </c>
      <c r="F41" s="8" t="s">
        <v>283</v>
      </c>
      <c r="G41" s="8" t="s">
        <v>283</v>
      </c>
      <c r="H41" s="8">
        <v>16.8</v>
      </c>
      <c r="I41" s="8">
        <v>39.4</v>
      </c>
      <c r="J41" s="8" t="s">
        <v>283</v>
      </c>
      <c r="K41" s="8" t="s">
        <v>30</v>
      </c>
      <c r="L41" s="8">
        <v>0</v>
      </c>
      <c r="M41" s="8" t="s">
        <v>296</v>
      </c>
      <c r="N41" s="8">
        <v>6.4</v>
      </c>
      <c r="O41" s="8" t="s">
        <v>283</v>
      </c>
      <c r="P41" s="8" t="s">
        <v>283</v>
      </c>
      <c r="Q41" s="8" t="s">
        <v>31</v>
      </c>
      <c r="R41" s="8">
        <v>3.61</v>
      </c>
      <c r="S41" s="8">
        <v>7524.09</v>
      </c>
      <c r="T41" s="8">
        <v>5</v>
      </c>
      <c r="U41" s="8">
        <f t="shared" si="0"/>
        <v>4.5502506481965046</v>
      </c>
      <c r="V41" s="8">
        <f t="shared" si="1"/>
        <v>6.1592432624751101</v>
      </c>
      <c r="W41" s="8">
        <f t="shared" si="2"/>
        <v>8.7277064684410472</v>
      </c>
      <c r="X41" s="8">
        <f t="shared" si="3"/>
        <v>2.3264137778478</v>
      </c>
      <c r="Y41" s="8">
        <f t="shared" si="4"/>
        <v>10.54911940024963</v>
      </c>
      <c r="Z41" s="8">
        <f t="shared" si="5"/>
        <v>6.0963845905737077</v>
      </c>
      <c r="AA41" s="8">
        <f t="shared" si="6"/>
        <v>5.8863324099059344</v>
      </c>
      <c r="AB41" s="8">
        <v>2</v>
      </c>
      <c r="AC41" s="8">
        <v>2</v>
      </c>
    </row>
    <row r="42" spans="1:29" s="8" customFormat="1" x14ac:dyDescent="0.25">
      <c r="A42" s="8" t="s">
        <v>74</v>
      </c>
      <c r="B42" s="8">
        <v>1</v>
      </c>
      <c r="C42" s="8">
        <v>0</v>
      </c>
      <c r="D42" s="8">
        <v>49</v>
      </c>
      <c r="E42" s="8">
        <v>86</v>
      </c>
      <c r="F42" s="8" t="s">
        <v>283</v>
      </c>
      <c r="G42" s="8" t="s">
        <v>283</v>
      </c>
      <c r="H42" s="8">
        <v>24.7</v>
      </c>
      <c r="I42" s="8">
        <v>39.6</v>
      </c>
      <c r="J42" s="8">
        <v>1.1000000000000001</v>
      </c>
      <c r="K42" s="8" t="s">
        <v>30</v>
      </c>
      <c r="L42" s="8">
        <v>0</v>
      </c>
      <c r="M42" s="8" t="s">
        <v>296</v>
      </c>
      <c r="N42" s="8">
        <v>0.4</v>
      </c>
      <c r="O42" s="8" t="s">
        <v>286</v>
      </c>
      <c r="P42" s="8" t="s">
        <v>283</v>
      </c>
      <c r="Q42" s="8" t="s">
        <v>32</v>
      </c>
      <c r="R42" s="8">
        <v>2.4500000000000002</v>
      </c>
      <c r="S42" s="8">
        <v>2941.04</v>
      </c>
      <c r="T42" s="8">
        <v>5</v>
      </c>
      <c r="U42" s="8">
        <f t="shared" si="0"/>
        <v>1.7237548759439338</v>
      </c>
      <c r="V42" s="8">
        <f t="shared" si="1"/>
        <v>2.9744357122850875</v>
      </c>
      <c r="W42" s="8">
        <f t="shared" si="2"/>
        <v>6.3745679068506167</v>
      </c>
      <c r="X42" s="8">
        <f t="shared" si="3"/>
        <v>1.1556031510475149</v>
      </c>
      <c r="Y42" s="8">
        <f t="shared" si="4"/>
        <v>7.4621257890939674</v>
      </c>
      <c r="Z42" s="8">
        <f t="shared" si="5"/>
        <v>3.9145497069201047</v>
      </c>
      <c r="AA42" s="8">
        <f t="shared" si="6"/>
        <v>2.7619009193698316</v>
      </c>
      <c r="AB42" s="8">
        <v>1</v>
      </c>
      <c r="AC42" s="8">
        <v>2</v>
      </c>
    </row>
    <row r="43" spans="1:29" s="8" customFormat="1" x14ac:dyDescent="0.25">
      <c r="A43" s="8" t="s">
        <v>75</v>
      </c>
      <c r="B43" s="8">
        <v>1</v>
      </c>
      <c r="C43" s="8">
        <v>0</v>
      </c>
      <c r="D43" s="8">
        <v>66</v>
      </c>
      <c r="E43" s="8">
        <v>139</v>
      </c>
      <c r="F43" s="8" t="s">
        <v>283</v>
      </c>
      <c r="G43" s="8" t="s">
        <v>286</v>
      </c>
      <c r="H43" s="8">
        <v>8.6999999999999993</v>
      </c>
      <c r="I43" s="8">
        <v>32.299999999999997</v>
      </c>
      <c r="J43" s="8" t="s">
        <v>283</v>
      </c>
      <c r="K43" s="8" t="s">
        <v>31</v>
      </c>
      <c r="L43" s="8">
        <v>0</v>
      </c>
      <c r="M43" s="8" t="s">
        <v>297</v>
      </c>
      <c r="N43" s="8">
        <v>6.7</v>
      </c>
      <c r="O43" s="8" t="s">
        <v>283</v>
      </c>
      <c r="P43" s="8" t="s">
        <v>283</v>
      </c>
      <c r="Q43" s="8" t="s">
        <v>33</v>
      </c>
      <c r="R43" s="8">
        <v>6.21</v>
      </c>
      <c r="S43" s="8">
        <v>1894.23</v>
      </c>
      <c r="T43" s="8">
        <v>5</v>
      </c>
      <c r="U43" s="8">
        <f t="shared" si="0"/>
        <v>3.9448198493775788</v>
      </c>
      <c r="V43" s="8">
        <f t="shared" si="1"/>
        <v>4.5450478717692295</v>
      </c>
      <c r="W43" s="8">
        <f t="shared" si="2"/>
        <v>6.8804699117038144</v>
      </c>
      <c r="X43" s="8">
        <f t="shared" si="3"/>
        <v>2.3030859149816219</v>
      </c>
      <c r="Y43" s="8">
        <f t="shared" si="4"/>
        <v>7.8901018053508842</v>
      </c>
      <c r="Z43" s="8">
        <f t="shared" si="5"/>
        <v>4.6144971679127931</v>
      </c>
      <c r="AA43" s="8">
        <f t="shared" si="6"/>
        <v>4.3405466819368961</v>
      </c>
      <c r="AB43" s="8">
        <v>4.3</v>
      </c>
      <c r="AC43" s="8">
        <v>56.4</v>
      </c>
    </row>
    <row r="44" spans="1:29" s="8" customFormat="1" x14ac:dyDescent="0.25">
      <c r="A44" s="8" t="s">
        <v>76</v>
      </c>
      <c r="B44" s="8">
        <v>1</v>
      </c>
      <c r="C44" s="8">
        <v>0</v>
      </c>
      <c r="D44" s="8">
        <v>34</v>
      </c>
      <c r="E44" s="8">
        <v>512</v>
      </c>
      <c r="F44" s="8" t="s">
        <v>283</v>
      </c>
      <c r="G44" s="8" t="s">
        <v>283</v>
      </c>
      <c r="H44" s="8">
        <v>76.8</v>
      </c>
      <c r="I44" s="8">
        <v>36.6</v>
      </c>
      <c r="J44" s="8" t="s">
        <v>283</v>
      </c>
      <c r="K44" s="8" t="s">
        <v>31</v>
      </c>
      <c r="L44" s="8">
        <v>0</v>
      </c>
      <c r="M44" s="8" t="s">
        <v>296</v>
      </c>
      <c r="N44" s="8">
        <v>9.1</v>
      </c>
      <c r="O44" s="8" t="s">
        <v>283</v>
      </c>
      <c r="P44" s="8" t="s">
        <v>283</v>
      </c>
      <c r="Q44" s="8" t="s">
        <v>33</v>
      </c>
      <c r="R44" s="8">
        <v>2.63</v>
      </c>
      <c r="S44" s="8">
        <v>344.33</v>
      </c>
      <c r="T44" s="8">
        <v>5</v>
      </c>
      <c r="U44" s="8">
        <f t="shared" si="0"/>
        <v>-0.79312698131109372</v>
      </c>
      <c r="V44" s="8">
        <f t="shared" si="1"/>
        <v>-0.68682859614464142</v>
      </c>
      <c r="W44" s="8">
        <f t="shared" si="2"/>
        <v>2.818687956169355</v>
      </c>
      <c r="X44" s="8">
        <f t="shared" si="3"/>
        <v>-9.4767674620756654</v>
      </c>
      <c r="Y44" s="8">
        <f t="shared" si="4"/>
        <v>-2.7882120472752305</v>
      </c>
      <c r="Z44" s="8">
        <f t="shared" si="5"/>
        <v>0.87400501917245954</v>
      </c>
      <c r="AA44" s="8">
        <f t="shared" si="6"/>
        <v>-0.82827534115017531</v>
      </c>
      <c r="AB44" s="8">
        <v>0.7</v>
      </c>
      <c r="AC44" s="8">
        <v>2</v>
      </c>
    </row>
    <row r="45" spans="1:29" s="8" customFormat="1" x14ac:dyDescent="0.25">
      <c r="A45" s="8" t="s">
        <v>77</v>
      </c>
      <c r="B45" s="8">
        <v>0</v>
      </c>
      <c r="C45" s="8">
        <v>1</v>
      </c>
      <c r="D45" s="8">
        <v>60</v>
      </c>
      <c r="E45" s="8">
        <v>199</v>
      </c>
      <c r="F45" s="8" t="s">
        <v>283</v>
      </c>
      <c r="G45" s="8" t="s">
        <v>283</v>
      </c>
      <c r="H45" s="8">
        <v>9.6999999999999993</v>
      </c>
      <c r="I45" s="8">
        <v>35.1</v>
      </c>
      <c r="J45" s="8" t="s">
        <v>283</v>
      </c>
      <c r="K45" s="8" t="s">
        <v>30</v>
      </c>
      <c r="L45" s="8">
        <v>0</v>
      </c>
      <c r="M45" s="8" t="s">
        <v>297</v>
      </c>
      <c r="N45" s="8">
        <v>4.0999999999999996</v>
      </c>
      <c r="O45" s="8" t="s">
        <v>283</v>
      </c>
      <c r="P45" s="8" t="s">
        <v>298</v>
      </c>
      <c r="Q45" s="8" t="s">
        <v>32</v>
      </c>
      <c r="R45" s="8">
        <v>6.92</v>
      </c>
      <c r="S45" s="8">
        <v>159.76</v>
      </c>
      <c r="T45" s="8">
        <v>5</v>
      </c>
      <c r="U45" s="8">
        <f t="shared" si="0"/>
        <v>0.41646077000613246</v>
      </c>
      <c r="V45" s="8">
        <f t="shared" si="1"/>
        <v>0.71868759394697257</v>
      </c>
      <c r="W45" s="8">
        <f t="shared" si="2"/>
        <v>1.9589766403392144</v>
      </c>
      <c r="X45" s="8">
        <f t="shared" si="3"/>
        <v>-1.4841246918215056</v>
      </c>
      <c r="Y45" s="8">
        <f t="shared" si="4"/>
        <v>1.9494261544364146</v>
      </c>
      <c r="Z45" s="8">
        <f t="shared" si="5"/>
        <v>1.071112886970039</v>
      </c>
      <c r="AA45" s="8">
        <f t="shared" si="6"/>
        <v>0.5763942488611189</v>
      </c>
      <c r="AB45" s="8">
        <v>3.6</v>
      </c>
      <c r="AC45" s="8">
        <v>2</v>
      </c>
    </row>
    <row r="46" spans="1:29" s="8" customFormat="1" x14ac:dyDescent="0.25">
      <c r="A46" s="8" t="s">
        <v>78</v>
      </c>
      <c r="B46" s="8">
        <v>0</v>
      </c>
      <c r="C46" s="8">
        <v>1</v>
      </c>
      <c r="D46" s="8">
        <v>50</v>
      </c>
      <c r="E46" s="8">
        <v>251</v>
      </c>
      <c r="F46" s="8" t="s">
        <v>283</v>
      </c>
      <c r="G46" s="8" t="s">
        <v>283</v>
      </c>
      <c r="H46" s="8">
        <v>15.7</v>
      </c>
      <c r="I46" s="8">
        <v>43.8</v>
      </c>
      <c r="J46" s="8" t="s">
        <v>283</v>
      </c>
      <c r="K46" s="8" t="s">
        <v>30</v>
      </c>
      <c r="L46" s="8">
        <v>1</v>
      </c>
      <c r="M46" s="8" t="s">
        <v>296</v>
      </c>
      <c r="N46" s="8">
        <v>3.3</v>
      </c>
      <c r="O46" s="8" t="s">
        <v>283</v>
      </c>
      <c r="P46" s="8" t="s">
        <v>283</v>
      </c>
      <c r="Q46" s="8" t="s">
        <v>32</v>
      </c>
      <c r="R46" s="8">
        <v>1.93</v>
      </c>
      <c r="S46" s="8">
        <v>131.11000000000001</v>
      </c>
      <c r="T46" s="8">
        <v>5</v>
      </c>
      <c r="U46" s="8">
        <f t="shared" si="0"/>
        <v>-1.8953402597937821</v>
      </c>
      <c r="V46" s="8">
        <f t="shared" si="1"/>
        <v>-0.94004078812470482</v>
      </c>
      <c r="W46" s="8">
        <f t="shared" si="2"/>
        <v>0.75885941344011165</v>
      </c>
      <c r="X46" s="8">
        <f t="shared" si="3"/>
        <v>-4.1063072080687899</v>
      </c>
      <c r="Y46" s="8">
        <f t="shared" si="4"/>
        <v>0.99370806991939276</v>
      </c>
      <c r="Z46" s="8">
        <f t="shared" si="5"/>
        <v>-0.15335387666279576</v>
      </c>
      <c r="AA46" s="8">
        <f t="shared" si="6"/>
        <v>-1.1642376333901971</v>
      </c>
      <c r="AB46" s="8">
        <v>2.2000000000000002</v>
      </c>
      <c r="AC46" s="8">
        <v>29.8</v>
      </c>
    </row>
    <row r="47" spans="1:29" s="8" customFormat="1" x14ac:dyDescent="0.25">
      <c r="A47" s="8" t="s">
        <v>79</v>
      </c>
      <c r="B47" s="8">
        <v>1</v>
      </c>
      <c r="C47" s="8">
        <v>0</v>
      </c>
      <c r="D47" s="8">
        <v>79</v>
      </c>
      <c r="E47" s="8">
        <v>52</v>
      </c>
      <c r="F47" s="8" t="s">
        <v>283</v>
      </c>
      <c r="G47" s="8" t="s">
        <v>286</v>
      </c>
      <c r="H47" s="8">
        <v>22.9</v>
      </c>
      <c r="I47" s="8">
        <v>38.299999999999997</v>
      </c>
      <c r="J47" s="8" t="s">
        <v>283</v>
      </c>
      <c r="K47" s="8" t="s">
        <v>30</v>
      </c>
      <c r="L47" s="8">
        <v>0</v>
      </c>
      <c r="M47" s="8" t="s">
        <v>296</v>
      </c>
      <c r="N47" s="8">
        <v>3.4</v>
      </c>
      <c r="O47" s="8" t="s">
        <v>283</v>
      </c>
      <c r="P47" s="8" t="s">
        <v>283</v>
      </c>
      <c r="Q47" s="8" t="s">
        <v>33</v>
      </c>
      <c r="R47" s="8">
        <v>1.96</v>
      </c>
      <c r="S47" s="8">
        <v>70.400000000000006</v>
      </c>
      <c r="T47" s="8">
        <v>5</v>
      </c>
      <c r="U47" s="8">
        <f t="shared" si="0"/>
        <v>2.0411508436331633</v>
      </c>
      <c r="V47" s="8">
        <f t="shared" si="1"/>
        <v>2.0311568661513935</v>
      </c>
      <c r="W47" s="8">
        <f t="shared" si="2"/>
        <v>2.5223296275384288</v>
      </c>
      <c r="X47" s="8">
        <f t="shared" si="3"/>
        <v>3.3654769918010405</v>
      </c>
      <c r="Y47" s="8">
        <f t="shared" si="4"/>
        <v>3.0635486974422035</v>
      </c>
      <c r="Z47" s="8">
        <f t="shared" si="5"/>
        <v>1.0952678743681217</v>
      </c>
      <c r="AA47" s="8">
        <f t="shared" si="6"/>
        <v>1.6263001709012275</v>
      </c>
      <c r="AB47" s="8">
        <v>2.4</v>
      </c>
      <c r="AC47" s="8">
        <v>19.5</v>
      </c>
    </row>
    <row r="48" spans="1:29" s="8" customFormat="1" x14ac:dyDescent="0.25">
      <c r="A48" s="8" t="s">
        <v>80</v>
      </c>
      <c r="B48" s="8">
        <v>1</v>
      </c>
      <c r="C48" s="8">
        <v>0</v>
      </c>
      <c r="D48" s="8">
        <v>71</v>
      </c>
      <c r="E48" s="8">
        <v>172</v>
      </c>
      <c r="F48" s="8" t="s">
        <v>283</v>
      </c>
      <c r="G48" s="8" t="s">
        <v>283</v>
      </c>
      <c r="H48" s="8">
        <v>28.3</v>
      </c>
      <c r="I48" s="8">
        <v>39.9</v>
      </c>
      <c r="J48" s="8" t="s">
        <v>283</v>
      </c>
      <c r="K48" s="8" t="s">
        <v>30</v>
      </c>
      <c r="L48" s="8">
        <v>0</v>
      </c>
      <c r="M48" s="8" t="s">
        <v>297</v>
      </c>
      <c r="N48" s="8">
        <v>3.8</v>
      </c>
      <c r="O48" s="8" t="s">
        <v>283</v>
      </c>
      <c r="P48" s="8" t="s">
        <v>283</v>
      </c>
      <c r="Q48" s="8" t="s">
        <v>31</v>
      </c>
      <c r="R48" s="8">
        <v>1.42</v>
      </c>
      <c r="S48" s="8">
        <v>51.15</v>
      </c>
      <c r="T48" s="8">
        <v>5</v>
      </c>
      <c r="U48" s="8">
        <f t="shared" si="0"/>
        <v>0.8091194244604285</v>
      </c>
      <c r="V48" s="8">
        <f t="shared" si="1"/>
        <v>0.79363329762766099</v>
      </c>
      <c r="W48" s="8">
        <f t="shared" si="2"/>
        <v>1.6111327969741898</v>
      </c>
      <c r="X48" s="8">
        <f t="shared" si="3"/>
        <v>1.1533701768030175E-3</v>
      </c>
      <c r="Y48" s="8">
        <f t="shared" si="4"/>
        <v>1.1567843868384902</v>
      </c>
      <c r="Z48" s="8">
        <f t="shared" si="5"/>
        <v>0.23278223896337735</v>
      </c>
      <c r="AA48" s="8">
        <f t="shared" si="6"/>
        <v>0.394079494558643</v>
      </c>
      <c r="AB48" s="8">
        <v>2.4</v>
      </c>
      <c r="AC48" s="8">
        <v>24</v>
      </c>
    </row>
    <row r="49" spans="1:29" s="8" customFormat="1" x14ac:dyDescent="0.25">
      <c r="A49" s="8" t="s">
        <v>81</v>
      </c>
      <c r="B49" s="8">
        <v>1</v>
      </c>
      <c r="C49" s="8">
        <v>0</v>
      </c>
      <c r="D49" s="8">
        <v>73</v>
      </c>
      <c r="E49" s="8">
        <v>165</v>
      </c>
      <c r="F49" s="8" t="s">
        <v>283</v>
      </c>
      <c r="G49" s="8" t="s">
        <v>283</v>
      </c>
      <c r="H49" s="11">
        <v>30</v>
      </c>
      <c r="I49" s="11">
        <v>36</v>
      </c>
      <c r="J49" s="8">
        <v>0.3</v>
      </c>
      <c r="K49" s="8" t="s">
        <v>30</v>
      </c>
      <c r="L49" s="8">
        <v>0</v>
      </c>
      <c r="M49" s="8" t="s">
        <v>297</v>
      </c>
      <c r="N49" s="8">
        <v>2.4</v>
      </c>
      <c r="O49" s="8" t="s">
        <v>283</v>
      </c>
      <c r="P49" s="8" t="s">
        <v>283</v>
      </c>
      <c r="Q49" s="8" t="s">
        <v>30</v>
      </c>
      <c r="R49" s="8">
        <v>5.41</v>
      </c>
      <c r="S49" s="8">
        <v>38.700000000000003</v>
      </c>
      <c r="T49" s="8">
        <v>5</v>
      </c>
      <c r="U49" s="8">
        <f t="shared" si="0"/>
        <v>2.187337183824523</v>
      </c>
      <c r="V49" s="8">
        <f t="shared" si="1"/>
        <v>1.193234423994225</v>
      </c>
      <c r="W49" s="8">
        <f t="shared" si="2"/>
        <v>1.8331165878486573</v>
      </c>
      <c r="X49" s="8">
        <f t="shared" si="3"/>
        <v>0.65912337127412757</v>
      </c>
      <c r="Y49" s="8">
        <f t="shared" si="4"/>
        <v>0.92420112889002404</v>
      </c>
      <c r="Z49" s="8">
        <f t="shared" si="5"/>
        <v>0.58289304997169022</v>
      </c>
      <c r="AA49" s="8">
        <f t="shared" si="6"/>
        <v>0.91932151013960262</v>
      </c>
      <c r="AB49" s="8">
        <v>1.5</v>
      </c>
      <c r="AC49" s="8">
        <v>5.4</v>
      </c>
    </row>
    <row r="50" spans="1:29" s="8" customFormat="1" x14ac:dyDescent="0.25">
      <c r="A50" s="8" t="s">
        <v>82</v>
      </c>
      <c r="B50" s="8">
        <v>1</v>
      </c>
      <c r="C50" s="8">
        <v>0</v>
      </c>
      <c r="D50" s="8">
        <v>53</v>
      </c>
      <c r="E50" s="8">
        <v>213</v>
      </c>
      <c r="F50" s="8" t="s">
        <v>283</v>
      </c>
      <c r="G50" s="8" t="s">
        <v>283</v>
      </c>
      <c r="H50" s="8">
        <v>7.7</v>
      </c>
      <c r="I50" s="8">
        <v>41.1</v>
      </c>
      <c r="J50" s="8" t="s">
        <v>283</v>
      </c>
      <c r="K50" s="8" t="s">
        <v>30</v>
      </c>
      <c r="L50" s="8">
        <v>0</v>
      </c>
      <c r="M50" s="8" t="s">
        <v>296</v>
      </c>
      <c r="N50" s="8">
        <v>1.3</v>
      </c>
      <c r="O50" s="8" t="s">
        <v>283</v>
      </c>
      <c r="P50" s="8" t="s">
        <v>283</v>
      </c>
      <c r="Q50" s="8">
        <v>0</v>
      </c>
      <c r="R50" s="8">
        <v>2.75</v>
      </c>
      <c r="S50" s="8">
        <v>29.5</v>
      </c>
      <c r="T50" s="8">
        <v>5</v>
      </c>
      <c r="U50" s="8">
        <f t="shared" si="0"/>
        <v>-0.45709821518622995</v>
      </c>
      <c r="V50" s="8">
        <f t="shared" si="1"/>
        <v>-1.3123012914102024</v>
      </c>
      <c r="W50" s="8">
        <f t="shared" si="2"/>
        <v>0.32311092017925702</v>
      </c>
      <c r="X50" s="8">
        <f t="shared" si="3"/>
        <v>-2.7453860216508752</v>
      </c>
      <c r="Y50" s="8">
        <f t="shared" si="4"/>
        <v>0.70295245512951343</v>
      </c>
      <c r="Z50" s="8">
        <f t="shared" si="5"/>
        <v>-0.93622129585092084</v>
      </c>
      <c r="AA50" s="8">
        <f t="shared" si="6"/>
        <v>-1.5569809114745219</v>
      </c>
      <c r="AB50" s="8">
        <v>5.2</v>
      </c>
      <c r="AC50" s="8">
        <v>2</v>
      </c>
    </row>
    <row r="51" spans="1:29" s="8" customFormat="1" x14ac:dyDescent="0.25">
      <c r="A51" s="8" t="s">
        <v>83</v>
      </c>
      <c r="B51" s="8">
        <v>1</v>
      </c>
      <c r="C51" s="8">
        <v>0</v>
      </c>
      <c r="D51" s="8">
        <v>60</v>
      </c>
      <c r="E51" s="8">
        <v>156</v>
      </c>
      <c r="F51" s="8" t="s">
        <v>283</v>
      </c>
      <c r="G51" s="8" t="s">
        <v>283</v>
      </c>
      <c r="H51" s="8">
        <v>11.7</v>
      </c>
      <c r="I51" s="11">
        <v>39</v>
      </c>
      <c r="J51" s="8">
        <v>0.1</v>
      </c>
      <c r="K51" s="8" t="s">
        <v>30</v>
      </c>
      <c r="L51" s="8">
        <v>0</v>
      </c>
      <c r="M51" s="8" t="s">
        <v>296</v>
      </c>
      <c r="N51" s="8">
        <v>4.2</v>
      </c>
      <c r="O51" s="8" t="s">
        <v>283</v>
      </c>
      <c r="P51" s="8" t="s">
        <v>283</v>
      </c>
      <c r="Q51" s="8" t="s">
        <v>31</v>
      </c>
      <c r="R51" s="8">
        <v>1.1499999999999999</v>
      </c>
      <c r="S51" s="8">
        <v>29.24</v>
      </c>
      <c r="T51" s="8">
        <v>5</v>
      </c>
      <c r="U51" s="8">
        <f t="shared" si="0"/>
        <v>-0.7182171537524038</v>
      </c>
      <c r="V51" s="8">
        <f t="shared" si="1"/>
        <v>-0.94644331547528004</v>
      </c>
      <c r="W51" s="8">
        <f t="shared" si="2"/>
        <v>0.28395457039385796</v>
      </c>
      <c r="X51" s="8">
        <f t="shared" si="3"/>
        <v>-1.2252005102166419</v>
      </c>
      <c r="Y51" s="8">
        <f t="shared" si="4"/>
        <v>0.32050370653468629</v>
      </c>
      <c r="Z51" s="8">
        <f t="shared" si="5"/>
        <v>-0.987655717040409</v>
      </c>
      <c r="AA51" s="8">
        <f t="shared" si="6"/>
        <v>-1.3155268967323992</v>
      </c>
      <c r="AB51" s="8">
        <v>3.6</v>
      </c>
      <c r="AC51" s="8">
        <v>6.8</v>
      </c>
    </row>
    <row r="52" spans="1:29" s="8" customFormat="1" x14ac:dyDescent="0.25">
      <c r="A52" s="8" t="s">
        <v>84</v>
      </c>
      <c r="B52" s="8">
        <v>1</v>
      </c>
      <c r="C52" s="8">
        <v>0</v>
      </c>
      <c r="D52" s="8">
        <v>65</v>
      </c>
      <c r="E52" s="8">
        <v>121</v>
      </c>
      <c r="F52" s="8" t="s">
        <v>283</v>
      </c>
      <c r="G52" s="8" t="s">
        <v>283</v>
      </c>
      <c r="H52" s="8">
        <v>16.2</v>
      </c>
      <c r="I52" s="8">
        <v>32.1</v>
      </c>
      <c r="J52" s="8">
        <v>0.9</v>
      </c>
      <c r="K52" s="8" t="s">
        <v>30</v>
      </c>
      <c r="L52" s="8">
        <v>0</v>
      </c>
      <c r="M52" s="8" t="s">
        <v>296</v>
      </c>
      <c r="N52" s="8">
        <v>6</v>
      </c>
      <c r="O52" s="8" t="s">
        <v>283</v>
      </c>
      <c r="P52" s="8" t="s">
        <v>283</v>
      </c>
      <c r="Q52" s="8" t="s">
        <v>31</v>
      </c>
      <c r="R52" s="8">
        <v>2.2999999999999998</v>
      </c>
      <c r="S52" s="8">
        <v>27.31</v>
      </c>
      <c r="T52" s="8">
        <v>5</v>
      </c>
      <c r="U52" s="8">
        <f t="shared" si="0"/>
        <v>0.39675099746701292</v>
      </c>
      <c r="V52" s="8">
        <f t="shared" si="1"/>
        <v>-0.2686841186148925</v>
      </c>
      <c r="W52" s="8">
        <f t="shared" si="2"/>
        <v>0.67730662991405177</v>
      </c>
      <c r="X52" s="8">
        <f t="shared" si="3"/>
        <v>0.15584208871106836</v>
      </c>
      <c r="Y52" s="8">
        <f t="shared" si="4"/>
        <v>-0.2643864671566325</v>
      </c>
      <c r="Z52" s="8">
        <f t="shared" si="5"/>
        <v>-0.5369955145511951</v>
      </c>
      <c r="AA52" s="8">
        <f t="shared" si="6"/>
        <v>-0.59208048891306309</v>
      </c>
      <c r="AB52" s="8">
        <v>1.1000000000000001</v>
      </c>
      <c r="AC52" s="8">
        <v>4.0999999999999996</v>
      </c>
    </row>
    <row r="53" spans="1:29" s="8" customFormat="1" x14ac:dyDescent="0.25">
      <c r="A53" s="8" t="s">
        <v>85</v>
      </c>
      <c r="B53" s="8">
        <v>1</v>
      </c>
      <c r="C53" s="8">
        <v>0</v>
      </c>
      <c r="D53" s="8">
        <v>60</v>
      </c>
      <c r="E53" s="8">
        <v>200</v>
      </c>
      <c r="F53" s="8" t="s">
        <v>283</v>
      </c>
      <c r="G53" s="8" t="s">
        <v>283</v>
      </c>
      <c r="H53" s="8">
        <v>20.100000000000001</v>
      </c>
      <c r="I53" s="8">
        <v>39.6</v>
      </c>
      <c r="J53" s="8" t="s">
        <v>283</v>
      </c>
      <c r="K53" s="8" t="s">
        <v>30</v>
      </c>
      <c r="L53" s="8">
        <v>0</v>
      </c>
      <c r="M53" s="8" t="s">
        <v>296</v>
      </c>
      <c r="N53" s="8">
        <v>11.6</v>
      </c>
      <c r="O53" s="8" t="s">
        <v>283</v>
      </c>
      <c r="P53" s="8" t="s">
        <v>298</v>
      </c>
      <c r="Q53" s="8" t="s">
        <v>32</v>
      </c>
      <c r="R53" s="8">
        <v>1.32</v>
      </c>
      <c r="S53" s="8">
        <v>27.11</v>
      </c>
      <c r="T53" s="8">
        <v>5</v>
      </c>
      <c r="U53" s="8">
        <f t="shared" si="0"/>
        <v>-0.62179474259626666</v>
      </c>
      <c r="V53" s="8">
        <f t="shared" si="1"/>
        <v>-0.9737997182268181</v>
      </c>
      <c r="W53" s="8">
        <f t="shared" si="2"/>
        <v>0.23386835528474048</v>
      </c>
      <c r="X53" s="8">
        <f t="shared" si="3"/>
        <v>-2.0478111470187321</v>
      </c>
      <c r="Y53" s="8">
        <f t="shared" si="4"/>
        <v>-0.35099429611041622</v>
      </c>
      <c r="Z53" s="8">
        <f t="shared" si="5"/>
        <v>-1.0130055909587781</v>
      </c>
      <c r="AA53" s="8">
        <f t="shared" si="6"/>
        <v>-1.3291467162512722</v>
      </c>
      <c r="AB53" s="8">
        <v>3</v>
      </c>
      <c r="AC53" s="8">
        <v>5.8</v>
      </c>
    </row>
    <row r="54" spans="1:29" s="8" customFormat="1" x14ac:dyDescent="0.25">
      <c r="A54" s="8" t="s">
        <v>86</v>
      </c>
      <c r="B54" s="8">
        <v>1</v>
      </c>
      <c r="C54" s="8">
        <v>0</v>
      </c>
      <c r="D54" s="8">
        <v>45</v>
      </c>
      <c r="E54" s="8">
        <v>443</v>
      </c>
      <c r="F54" s="8" t="s">
        <v>283</v>
      </c>
      <c r="G54" s="8" t="s">
        <v>283</v>
      </c>
      <c r="H54" s="8">
        <v>5.8</v>
      </c>
      <c r="I54" s="8">
        <v>38.299999999999997</v>
      </c>
      <c r="J54" s="8" t="s">
        <v>283</v>
      </c>
      <c r="K54" s="8" t="s">
        <v>30</v>
      </c>
      <c r="L54" s="8">
        <v>0</v>
      </c>
      <c r="M54" s="8" t="s">
        <v>296</v>
      </c>
      <c r="N54" s="8">
        <v>3</v>
      </c>
      <c r="O54" s="8" t="s">
        <v>283</v>
      </c>
      <c r="P54" s="8" t="s">
        <v>283</v>
      </c>
      <c r="Q54" s="8" t="s">
        <v>31</v>
      </c>
      <c r="R54" s="8">
        <v>4.51</v>
      </c>
      <c r="S54" s="8">
        <v>25.24</v>
      </c>
      <c r="T54" s="8">
        <v>5</v>
      </c>
      <c r="U54" s="8">
        <f t="shared" si="0"/>
        <v>-0.76444805574468333</v>
      </c>
      <c r="V54" s="8">
        <f t="shared" si="1"/>
        <v>-2.0839524800700762</v>
      </c>
      <c r="W54" s="8">
        <f t="shared" si="2"/>
        <v>-5.1297378342765043E-2</v>
      </c>
      <c r="X54" s="8">
        <f t="shared" si="3"/>
        <v>-7.7222436615848613</v>
      </c>
      <c r="Y54" s="8">
        <f t="shared" si="4"/>
        <v>-1.2606756577012703</v>
      </c>
      <c r="Z54" s="8">
        <f t="shared" si="5"/>
        <v>-1.2729182271282022</v>
      </c>
      <c r="AA54" s="8">
        <f t="shared" si="6"/>
        <v>-2.2387417439800119</v>
      </c>
      <c r="AB54" s="8">
        <v>2.9</v>
      </c>
      <c r="AC54" s="8">
        <v>25</v>
      </c>
    </row>
    <row r="55" spans="1:29" s="8" customFormat="1" x14ac:dyDescent="0.25">
      <c r="A55" s="8" t="s">
        <v>87</v>
      </c>
      <c r="B55" s="8">
        <v>1</v>
      </c>
      <c r="C55" s="8">
        <v>0</v>
      </c>
      <c r="D55" s="8">
        <v>50</v>
      </c>
      <c r="E55" s="8">
        <v>132</v>
      </c>
      <c r="F55" s="8" t="s">
        <v>283</v>
      </c>
      <c r="G55" s="8" t="s">
        <v>283</v>
      </c>
      <c r="H55" s="8">
        <v>16.600000000000001</v>
      </c>
      <c r="I55" s="8">
        <v>34.799999999999997</v>
      </c>
      <c r="J55" s="8" t="s">
        <v>283</v>
      </c>
      <c r="K55" s="8" t="s">
        <v>30</v>
      </c>
      <c r="L55" s="8">
        <v>0</v>
      </c>
      <c r="M55" s="8" t="s">
        <v>296</v>
      </c>
      <c r="N55" s="8">
        <v>1.7</v>
      </c>
      <c r="O55" s="8" t="s">
        <v>283</v>
      </c>
      <c r="P55" s="8" t="s">
        <v>283</v>
      </c>
      <c r="Q55" s="8">
        <v>0</v>
      </c>
      <c r="R55" s="8">
        <v>8.01</v>
      </c>
      <c r="S55" s="8">
        <v>23.58</v>
      </c>
      <c r="T55" s="8">
        <v>5</v>
      </c>
      <c r="U55" s="8">
        <f t="shared" si="0"/>
        <v>0.22998334264667974</v>
      </c>
      <c r="V55" s="8">
        <f t="shared" si="1"/>
        <v>-1.4492551414947972</v>
      </c>
      <c r="W55" s="8">
        <f t="shared" si="2"/>
        <v>0.29675722351651235</v>
      </c>
      <c r="X55" s="8">
        <f t="shared" si="3"/>
        <v>-1.411819359535925</v>
      </c>
      <c r="Y55" s="8">
        <f t="shared" si="4"/>
        <v>-0.36691314447526313</v>
      </c>
      <c r="Z55" s="8">
        <f t="shared" si="5"/>
        <v>-0.87214350118834671</v>
      </c>
      <c r="AA55" s="8">
        <f t="shared" si="6"/>
        <v>-1.5705273420898092</v>
      </c>
      <c r="AB55" s="8">
        <v>2.1</v>
      </c>
      <c r="AC55" s="8">
        <v>2</v>
      </c>
    </row>
    <row r="56" spans="1:29" s="8" customFormat="1" x14ac:dyDescent="0.25">
      <c r="A56" s="8" t="s">
        <v>88</v>
      </c>
      <c r="B56" s="8">
        <v>0</v>
      </c>
      <c r="C56" s="8">
        <v>1</v>
      </c>
      <c r="D56" s="8">
        <v>54</v>
      </c>
      <c r="E56" s="8">
        <v>60</v>
      </c>
      <c r="F56" s="8" t="s">
        <v>283</v>
      </c>
      <c r="G56" s="8" t="s">
        <v>286</v>
      </c>
      <c r="H56" s="8">
        <v>28.1</v>
      </c>
      <c r="I56" s="8">
        <v>30.4</v>
      </c>
      <c r="J56" s="8" t="s">
        <v>283</v>
      </c>
      <c r="K56" s="8" t="s">
        <v>30</v>
      </c>
      <c r="L56" s="8">
        <v>0</v>
      </c>
      <c r="M56" s="8" t="s">
        <v>297</v>
      </c>
      <c r="N56" s="8">
        <v>7</v>
      </c>
      <c r="O56" s="8" t="s">
        <v>286</v>
      </c>
      <c r="P56" s="8" t="s">
        <v>283</v>
      </c>
      <c r="Q56" s="8" t="s">
        <v>33</v>
      </c>
      <c r="R56" s="8">
        <v>6609</v>
      </c>
      <c r="S56" s="8">
        <v>23.22</v>
      </c>
      <c r="T56" s="8">
        <v>5</v>
      </c>
      <c r="U56" s="8">
        <f t="shared" si="0"/>
        <v>5.7357144058622023</v>
      </c>
      <c r="V56" s="8">
        <f t="shared" si="1"/>
        <v>0.64781230878280027</v>
      </c>
      <c r="W56" s="8">
        <f t="shared" si="2"/>
        <v>1.7038957723385475</v>
      </c>
      <c r="X56" s="8">
        <f t="shared" si="3"/>
        <v>1.6272367419928706</v>
      </c>
      <c r="Y56" s="8">
        <f t="shared" si="4"/>
        <v>1.2806837646042482</v>
      </c>
      <c r="Z56" s="8">
        <f t="shared" si="5"/>
        <v>1.5582537424528633</v>
      </c>
      <c r="AA56" s="8">
        <f t="shared" si="6"/>
        <v>1.2287546928090536</v>
      </c>
      <c r="AB56" s="8">
        <v>2.4</v>
      </c>
      <c r="AC56" s="8">
        <v>27.3</v>
      </c>
    </row>
    <row r="57" spans="1:29" s="8" customFormat="1" x14ac:dyDescent="0.25">
      <c r="A57" s="8" t="s">
        <v>89</v>
      </c>
      <c r="B57" s="8">
        <v>1</v>
      </c>
      <c r="C57" s="8">
        <v>0</v>
      </c>
      <c r="D57" s="8">
        <v>60</v>
      </c>
      <c r="E57" s="8">
        <v>170</v>
      </c>
      <c r="F57" s="8" t="s">
        <v>283</v>
      </c>
      <c r="G57" s="8" t="s">
        <v>283</v>
      </c>
      <c r="H57" s="8">
        <v>10</v>
      </c>
      <c r="I57" s="8">
        <v>43</v>
      </c>
      <c r="J57" s="8" t="s">
        <v>283</v>
      </c>
      <c r="K57" s="8" t="s">
        <v>30</v>
      </c>
      <c r="L57" s="8">
        <v>0</v>
      </c>
      <c r="M57" s="8" t="s">
        <v>297</v>
      </c>
      <c r="N57" s="8">
        <v>2.6</v>
      </c>
      <c r="O57" s="8" t="s">
        <v>283</v>
      </c>
      <c r="P57" s="8" t="s">
        <v>283</v>
      </c>
      <c r="Q57" s="8" t="s">
        <v>30</v>
      </c>
      <c r="R57" s="8">
        <v>3.28</v>
      </c>
      <c r="S57" s="8">
        <v>22.06</v>
      </c>
      <c r="T57" s="8">
        <v>5</v>
      </c>
      <c r="U57" s="8">
        <f t="shared" si="0"/>
        <v>0.18414012006387637</v>
      </c>
      <c r="V57" s="8">
        <f t="shared" si="1"/>
        <v>-0.85338255012392672</v>
      </c>
      <c r="W57" s="8">
        <f t="shared" si="2"/>
        <v>0.30278243611572675</v>
      </c>
      <c r="X57" s="8">
        <f t="shared" si="3"/>
        <v>-1.2577362258883347</v>
      </c>
      <c r="Y57" s="8">
        <f t="shared" si="4"/>
        <v>1.1525359545880098</v>
      </c>
      <c r="Z57" s="8">
        <f t="shared" si="5"/>
        <v>-0.85631999544156034</v>
      </c>
      <c r="AA57" s="8">
        <f t="shared" si="6"/>
        <v>-1.1165130569107209</v>
      </c>
      <c r="AB57" s="8">
        <v>3.1</v>
      </c>
      <c r="AC57" s="8">
        <v>9.3000000000000007</v>
      </c>
    </row>
    <row r="58" spans="1:29" s="8" customFormat="1" x14ac:dyDescent="0.25">
      <c r="A58" s="8" t="s">
        <v>90</v>
      </c>
      <c r="B58" s="8">
        <v>1</v>
      </c>
      <c r="C58" s="8">
        <v>0</v>
      </c>
      <c r="D58" s="8">
        <v>79</v>
      </c>
      <c r="E58" s="8">
        <v>142</v>
      </c>
      <c r="F58" s="8" t="s">
        <v>283</v>
      </c>
      <c r="G58" s="8" t="s">
        <v>283</v>
      </c>
      <c r="H58" s="8">
        <v>6.3</v>
      </c>
      <c r="I58" s="8">
        <v>35.9</v>
      </c>
      <c r="J58" s="8">
        <v>0.4</v>
      </c>
      <c r="K58" s="8" t="s">
        <v>30</v>
      </c>
      <c r="L58" s="8">
        <v>0</v>
      </c>
      <c r="M58" s="8" t="s">
        <v>296</v>
      </c>
      <c r="N58" s="8">
        <v>2</v>
      </c>
      <c r="O58" s="8" t="s">
        <v>283</v>
      </c>
      <c r="P58" s="8" t="s">
        <v>283</v>
      </c>
      <c r="Q58" s="8" t="s">
        <v>31</v>
      </c>
      <c r="R58" s="8">
        <v>1.29</v>
      </c>
      <c r="S58" s="8">
        <v>21.57</v>
      </c>
      <c r="T58" s="8">
        <v>5</v>
      </c>
      <c r="U58" s="8">
        <f t="shared" si="0"/>
        <v>0.93280061508662548</v>
      </c>
      <c r="V58" s="8">
        <f t="shared" si="1"/>
        <v>0.66411709967378663</v>
      </c>
      <c r="W58" s="8">
        <f t="shared" si="2"/>
        <v>0.74949364894662196</v>
      </c>
      <c r="X58" s="8">
        <f t="shared" si="3"/>
        <v>1.1119631020465401</v>
      </c>
      <c r="Y58" s="8">
        <f t="shared" si="4"/>
        <v>0.99050766001858026</v>
      </c>
      <c r="Z58" s="8">
        <f t="shared" si="5"/>
        <v>-0.38875469322188483</v>
      </c>
      <c r="AA58" s="8">
        <f t="shared" si="6"/>
        <v>0.21022247304563946</v>
      </c>
      <c r="AB58" s="8">
        <v>3</v>
      </c>
      <c r="AC58" s="8">
        <v>12.3</v>
      </c>
    </row>
    <row r="59" spans="1:29" s="8" customFormat="1" x14ac:dyDescent="0.25">
      <c r="A59" s="8" t="s">
        <v>91</v>
      </c>
      <c r="B59" s="8">
        <v>0</v>
      </c>
      <c r="C59" s="8">
        <v>1</v>
      </c>
      <c r="D59" s="8">
        <v>57</v>
      </c>
      <c r="E59" s="8">
        <v>77</v>
      </c>
      <c r="F59" s="8" t="s">
        <v>283</v>
      </c>
      <c r="G59" s="8" t="s">
        <v>286</v>
      </c>
      <c r="H59" s="8">
        <v>27.9</v>
      </c>
      <c r="I59" s="8">
        <v>42.4</v>
      </c>
      <c r="J59" s="8" t="s">
        <v>283</v>
      </c>
      <c r="K59" s="8" t="s">
        <v>30</v>
      </c>
      <c r="L59" s="8">
        <v>0</v>
      </c>
      <c r="M59" s="8" t="s">
        <v>296</v>
      </c>
      <c r="N59" s="8">
        <v>2.1</v>
      </c>
      <c r="O59" s="8" t="s">
        <v>283</v>
      </c>
      <c r="P59" s="8" t="s">
        <v>283</v>
      </c>
      <c r="Q59" s="8" t="s">
        <v>33</v>
      </c>
      <c r="R59" s="8">
        <v>5.57</v>
      </c>
      <c r="S59" s="8">
        <v>18.45</v>
      </c>
      <c r="T59" s="8">
        <v>5</v>
      </c>
      <c r="U59" s="8">
        <f t="shared" si="0"/>
        <v>-1.3209236705350182</v>
      </c>
      <c r="V59" s="8">
        <f t="shared" si="1"/>
        <v>-1.8736662162037003</v>
      </c>
      <c r="W59" s="8">
        <f t="shared" si="2"/>
        <v>-1.1982215416576909</v>
      </c>
      <c r="X59" s="8">
        <f t="shared" si="3"/>
        <v>-0.78553513630038418</v>
      </c>
      <c r="Y59" s="8">
        <f t="shared" si="4"/>
        <v>-1.2961058332902402</v>
      </c>
      <c r="Z59" s="8">
        <f t="shared" si="5"/>
        <v>-1.5462254255887471</v>
      </c>
      <c r="AA59" s="8">
        <f t="shared" si="6"/>
        <v>-2.0344524336967593</v>
      </c>
      <c r="AB59" s="8">
        <v>3.3</v>
      </c>
      <c r="AC59" s="8">
        <v>2</v>
      </c>
    </row>
    <row r="60" spans="1:29" s="8" customFormat="1" x14ac:dyDescent="0.25">
      <c r="A60" s="8" t="s">
        <v>92</v>
      </c>
      <c r="B60" s="8">
        <v>1</v>
      </c>
      <c r="C60" s="8">
        <v>0</v>
      </c>
      <c r="D60" s="8">
        <v>52</v>
      </c>
      <c r="E60" s="8">
        <v>31</v>
      </c>
      <c r="F60" s="8" t="s">
        <v>283</v>
      </c>
      <c r="G60" s="8" t="s">
        <v>286</v>
      </c>
      <c r="H60" s="8">
        <v>42.9</v>
      </c>
      <c r="I60" s="8">
        <v>20.7</v>
      </c>
      <c r="J60" s="8">
        <v>4.4000000000000004</v>
      </c>
      <c r="K60" s="8" t="s">
        <v>32</v>
      </c>
      <c r="L60" s="8">
        <v>0</v>
      </c>
      <c r="M60" s="8" t="s">
        <v>297</v>
      </c>
      <c r="N60" s="8">
        <v>2.5</v>
      </c>
      <c r="O60" s="8" t="s">
        <v>283</v>
      </c>
      <c r="P60" s="8" t="s">
        <v>283</v>
      </c>
      <c r="Q60" s="8" t="s">
        <v>33</v>
      </c>
      <c r="R60" s="8">
        <v>1.0900000000000001</v>
      </c>
      <c r="S60" s="8">
        <v>8.59</v>
      </c>
      <c r="T60" s="8">
        <v>5</v>
      </c>
      <c r="U60" s="8">
        <f t="shared" si="0"/>
        <v>-2.200211086923388</v>
      </c>
      <c r="V60" s="8">
        <f t="shared" si="1"/>
        <v>-3.0156019024328184</v>
      </c>
      <c r="W60" s="8">
        <f t="shared" si="2"/>
        <v>-1.758007001220109</v>
      </c>
      <c r="X60" s="8">
        <f t="shared" si="3"/>
        <v>-0.60403885572837257</v>
      </c>
      <c r="Y60" s="8">
        <f t="shared" si="4"/>
        <v>-6.4693058067810094</v>
      </c>
      <c r="Z60" s="8">
        <f t="shared" si="5"/>
        <v>-2.7373892749530322</v>
      </c>
      <c r="AA60" s="8">
        <f t="shared" si="6"/>
        <v>-3.3565613309528572</v>
      </c>
      <c r="AB60" s="8">
        <v>0.9</v>
      </c>
      <c r="AC60" s="8">
        <v>8.4</v>
      </c>
    </row>
    <row r="61" spans="1:29" s="8" customFormat="1" x14ac:dyDescent="0.25">
      <c r="A61" s="8" t="s">
        <v>93</v>
      </c>
      <c r="B61" s="8">
        <v>1</v>
      </c>
      <c r="C61" s="8">
        <v>0</v>
      </c>
      <c r="D61" s="8">
        <v>56</v>
      </c>
      <c r="E61" s="8">
        <v>130</v>
      </c>
      <c r="F61" s="8" t="s">
        <v>283</v>
      </c>
      <c r="G61" s="8" t="s">
        <v>286</v>
      </c>
      <c r="H61" s="8">
        <v>34.1</v>
      </c>
      <c r="I61" s="8">
        <v>24.2</v>
      </c>
      <c r="J61" s="8">
        <v>0.1</v>
      </c>
      <c r="K61" s="8" t="s">
        <v>32</v>
      </c>
      <c r="L61" s="8">
        <v>0</v>
      </c>
      <c r="M61" s="8" t="s">
        <v>297</v>
      </c>
      <c r="N61" s="8">
        <v>9.1999999999999993</v>
      </c>
      <c r="O61" s="8" t="s">
        <v>283</v>
      </c>
      <c r="P61" s="8" t="s">
        <v>283</v>
      </c>
      <c r="Q61" s="8" t="s">
        <v>33</v>
      </c>
      <c r="R61" s="8">
        <v>32241</v>
      </c>
      <c r="S61" s="8">
        <v>17809.740000000002</v>
      </c>
      <c r="T61" s="8">
        <v>42.65</v>
      </c>
      <c r="U61" s="8">
        <f t="shared" si="0"/>
        <v>14.539050478953731</v>
      </c>
      <c r="V61" s="8">
        <f t="shared" si="1"/>
        <v>11.725067660608223</v>
      </c>
      <c r="W61" s="8">
        <f t="shared" si="2"/>
        <v>15.154455009688164</v>
      </c>
      <c r="X61" s="8">
        <f t="shared" si="3"/>
        <v>8.7337826736231499</v>
      </c>
      <c r="Y61" s="8">
        <f t="shared" si="4"/>
        <v>16.247890676101616</v>
      </c>
      <c r="Z61" s="8">
        <f t="shared" si="5"/>
        <v>10.238380111997815</v>
      </c>
      <c r="AA61" s="8">
        <f t="shared" si="6"/>
        <v>9.7106099584092576</v>
      </c>
      <c r="AB61" s="8">
        <v>2.9</v>
      </c>
      <c r="AC61" s="8">
        <v>37.700000000000003</v>
      </c>
    </row>
    <row r="62" spans="1:29" s="8" customFormat="1" x14ac:dyDescent="0.25">
      <c r="A62" s="8" t="s">
        <v>94</v>
      </c>
      <c r="B62" s="8">
        <v>0</v>
      </c>
      <c r="C62" s="8">
        <v>1</v>
      </c>
      <c r="D62" s="8">
        <v>57</v>
      </c>
      <c r="E62" s="8">
        <v>238</v>
      </c>
      <c r="F62" s="8" t="s">
        <v>283</v>
      </c>
      <c r="G62" s="8" t="s">
        <v>283</v>
      </c>
      <c r="H62" s="8">
        <v>10.3</v>
      </c>
      <c r="I62" s="8">
        <v>40.6</v>
      </c>
      <c r="J62" s="8" t="s">
        <v>283</v>
      </c>
      <c r="K62" s="8" t="s">
        <v>30</v>
      </c>
      <c r="L62" s="8">
        <v>0</v>
      </c>
      <c r="M62" s="8" t="s">
        <v>297</v>
      </c>
      <c r="N62" s="8">
        <v>2.5</v>
      </c>
      <c r="O62" s="8" t="s">
        <v>283</v>
      </c>
      <c r="P62" s="8" t="s">
        <v>283</v>
      </c>
      <c r="Q62" s="8" t="s">
        <v>30</v>
      </c>
      <c r="R62" s="8">
        <v>21.1</v>
      </c>
      <c r="S62" s="8">
        <v>26.47</v>
      </c>
      <c r="T62" s="8">
        <v>18.32</v>
      </c>
      <c r="U62" s="8">
        <f t="shared" si="0"/>
        <v>0.77388368732739288</v>
      </c>
      <c r="V62" s="8">
        <f t="shared" si="1"/>
        <v>-4.4852420313549857E-2</v>
      </c>
      <c r="W62" s="8">
        <f t="shared" si="2"/>
        <v>0.6447518407420878</v>
      </c>
      <c r="X62" s="8">
        <f t="shared" si="3"/>
        <v>-1.7282316482358426</v>
      </c>
      <c r="Y62" s="8">
        <f t="shared" si="4"/>
        <v>1.0937344938514153</v>
      </c>
      <c r="Z62" s="8">
        <f t="shared" si="5"/>
        <v>-0.5846777050674965</v>
      </c>
      <c r="AA62" s="8">
        <f t="shared" si="6"/>
        <v>-1.0396087135676795</v>
      </c>
      <c r="AB62" s="8">
        <v>0.5</v>
      </c>
      <c r="AC62" s="8">
        <v>29.9</v>
      </c>
    </row>
    <row r="63" spans="1:29" s="8" customFormat="1" x14ac:dyDescent="0.25">
      <c r="A63" s="8" t="s">
        <v>95</v>
      </c>
      <c r="B63" s="8">
        <v>1</v>
      </c>
      <c r="C63" s="8">
        <v>0</v>
      </c>
      <c r="D63" s="8">
        <v>47</v>
      </c>
      <c r="E63" s="8">
        <v>276</v>
      </c>
      <c r="F63" s="8" t="s">
        <v>283</v>
      </c>
      <c r="G63" s="8" t="s">
        <v>286</v>
      </c>
      <c r="H63" s="8">
        <v>14.5</v>
      </c>
      <c r="I63" s="8">
        <v>38</v>
      </c>
      <c r="J63" s="8" t="s">
        <v>283</v>
      </c>
      <c r="K63" s="8" t="s">
        <v>30</v>
      </c>
      <c r="L63" s="8">
        <v>0</v>
      </c>
      <c r="M63" s="8" t="s">
        <v>297</v>
      </c>
      <c r="N63" s="8">
        <v>17.7</v>
      </c>
      <c r="O63" s="8" t="s">
        <v>286</v>
      </c>
      <c r="P63" s="8" t="s">
        <v>298</v>
      </c>
      <c r="Q63" s="8" t="s">
        <v>33</v>
      </c>
      <c r="R63" s="8">
        <v>178</v>
      </c>
      <c r="S63" s="8">
        <v>898.17</v>
      </c>
      <c r="T63" s="8">
        <v>22.95</v>
      </c>
      <c r="U63" s="8">
        <f t="shared" si="0"/>
        <v>5.931949670240483</v>
      </c>
      <c r="V63" s="8">
        <f t="shared" si="1"/>
        <v>4.432442402297557</v>
      </c>
      <c r="W63" s="8">
        <f t="shared" si="2"/>
        <v>7.4481108162242835</v>
      </c>
      <c r="X63" s="8">
        <f t="shared" si="3"/>
        <v>0.12186532234450577</v>
      </c>
      <c r="Y63" s="8">
        <f t="shared" si="4"/>
        <v>8.7017868697605092</v>
      </c>
      <c r="Z63" s="8">
        <f t="shared" si="5"/>
        <v>4.3207215747694541</v>
      </c>
      <c r="AA63" s="8">
        <f t="shared" si="6"/>
        <v>3.3526318253823462</v>
      </c>
      <c r="AB63" s="8">
        <v>2</v>
      </c>
      <c r="AC63" s="8">
        <v>7.6</v>
      </c>
    </row>
    <row r="64" spans="1:29" s="8" customFormat="1" x14ac:dyDescent="0.25">
      <c r="A64" s="8" t="s">
        <v>96</v>
      </c>
      <c r="B64" s="8">
        <v>1</v>
      </c>
      <c r="C64" s="8">
        <v>0</v>
      </c>
      <c r="D64" s="8">
        <v>72</v>
      </c>
      <c r="E64" s="8">
        <v>179</v>
      </c>
      <c r="F64" s="8" t="s">
        <v>283</v>
      </c>
      <c r="G64" s="8" t="s">
        <v>283</v>
      </c>
      <c r="H64" s="8">
        <v>14.2</v>
      </c>
      <c r="I64" s="8">
        <v>33.6</v>
      </c>
      <c r="J64" s="8" t="s">
        <v>283</v>
      </c>
      <c r="K64" s="8" t="s">
        <v>30</v>
      </c>
      <c r="L64" s="8">
        <v>0</v>
      </c>
      <c r="M64" s="8" t="s">
        <v>297</v>
      </c>
      <c r="N64" s="8">
        <v>8.8000000000000007</v>
      </c>
      <c r="O64" s="8" t="s">
        <v>283</v>
      </c>
      <c r="P64" s="8" t="s">
        <v>299</v>
      </c>
      <c r="Q64" s="8" t="s">
        <v>32</v>
      </c>
      <c r="R64" s="8">
        <v>52</v>
      </c>
      <c r="S64" s="8">
        <v>132.37</v>
      </c>
      <c r="T64" s="8">
        <v>15.43</v>
      </c>
      <c r="U64" s="8">
        <f t="shared" ref="U64:U111" si="7">1.67*B64+0.09*D64+0.04*T64+2.34*LOG10(R64)+1.33*LOG10(S64)-10.08</f>
        <v>5.5246279506882932</v>
      </c>
      <c r="V64" s="8">
        <f t="shared" ref="V64:V111" si="8">0.733*B64+0.099*D64+0.073*T64+0.84*LOG10(R64)+2.364*LOG10(S64)-11.501</f>
        <v>3.943743349436609</v>
      </c>
      <c r="W64" s="8">
        <f t="shared" ref="W64:W111" si="9">-8.654+0.044*D64+1.329*B64+0.063*T64+0.885*LOG10(R64)+3.138*LOG10(S64)</f>
        <v>4.9919286261972688</v>
      </c>
      <c r="X64" s="8">
        <f t="shared" ref="X64:X111" si="10">-8.1942+0.114*D64+0.8829*B64+0.761*LOG10(R64)+0.0965*T64+1.0855*LOG10(S64)-0.0181*E64-0.0043*H64</f>
        <v>2.6938161215028482</v>
      </c>
      <c r="Y64" s="8">
        <f t="shared" ref="Y64:Y111" si="11">-16.01+0.064*D64+1.569*B64-0.005*E64-0.06*H64+0.161*I64+0.077*T64+1.38*LOG10(R64)+3.858*LOG10(S64)</f>
        <v>5.571658770875187</v>
      </c>
      <c r="Z64" s="8">
        <f t="shared" ref="Z64:Z111" si="12">-7.5771177+0.04666357*D64-0.57611693*C64+0.42243533*LN(R64)+1.1051891*LN(S64)</f>
        <v>2.8513172913813474</v>
      </c>
      <c r="AA64" s="8">
        <f t="shared" ref="AA64:AA111" si="13">-11.203+0.699*B64+0.094*D64+1.076*LOG10(R64)+2.376*LOG10(S64)</f>
        <v>3.1517916133607331</v>
      </c>
      <c r="AB64" s="8">
        <v>84.2</v>
      </c>
      <c r="AC64" s="8">
        <v>1922</v>
      </c>
    </row>
    <row r="65" spans="1:29" s="8" customFormat="1" x14ac:dyDescent="0.25">
      <c r="A65" s="8" t="s">
        <v>97</v>
      </c>
      <c r="B65" s="8">
        <v>1</v>
      </c>
      <c r="C65" s="8">
        <v>0</v>
      </c>
      <c r="D65" s="8">
        <v>67</v>
      </c>
      <c r="E65" s="8">
        <v>229</v>
      </c>
      <c r="F65" s="8" t="s">
        <v>283</v>
      </c>
      <c r="G65" s="8" t="s">
        <v>283</v>
      </c>
      <c r="H65" s="8">
        <v>35.1</v>
      </c>
      <c r="I65" s="8">
        <v>33.799999999999997</v>
      </c>
      <c r="J65" s="8" t="s">
        <v>283</v>
      </c>
      <c r="K65" s="8" t="s">
        <v>31</v>
      </c>
      <c r="L65" s="8">
        <v>0</v>
      </c>
      <c r="M65" s="8" t="s">
        <v>297</v>
      </c>
      <c r="N65" s="8">
        <v>14.5</v>
      </c>
      <c r="O65" s="8" t="s">
        <v>283</v>
      </c>
      <c r="P65" s="8" t="s">
        <v>298</v>
      </c>
      <c r="Q65" s="8" t="s">
        <v>33</v>
      </c>
      <c r="R65" s="8">
        <v>121000</v>
      </c>
      <c r="S65" s="8">
        <v>300000</v>
      </c>
      <c r="T65" s="8">
        <v>10</v>
      </c>
      <c r="U65" s="8">
        <f t="shared" si="7"/>
        <v>17.198289035317643</v>
      </c>
      <c r="V65" s="8">
        <f t="shared" si="8"/>
        <v>13.812454357223102</v>
      </c>
      <c r="W65" s="8">
        <f t="shared" si="9"/>
        <v>17.938471550040358</v>
      </c>
      <c r="X65" s="8">
        <f t="shared" si="10"/>
        <v>6.8092847888090109</v>
      </c>
      <c r="Y65" s="8">
        <f t="shared" si="11"/>
        <v>20.952777611745159</v>
      </c>
      <c r="Z65" s="8">
        <f t="shared" si="12"/>
        <v>14.431466792135677</v>
      </c>
      <c r="AA65" s="8">
        <f t="shared" si="13"/>
        <v>14.276717159674419</v>
      </c>
      <c r="AB65" s="8">
        <v>1.9</v>
      </c>
      <c r="AC65" s="8">
        <v>23.7</v>
      </c>
    </row>
    <row r="66" spans="1:29" s="8" customFormat="1" x14ac:dyDescent="0.25">
      <c r="A66" s="8" t="s">
        <v>98</v>
      </c>
      <c r="B66" s="8">
        <v>1</v>
      </c>
      <c r="C66" s="8">
        <v>0</v>
      </c>
      <c r="D66" s="8">
        <v>59</v>
      </c>
      <c r="E66" s="8">
        <v>406</v>
      </c>
      <c r="F66" s="8" t="s">
        <v>283</v>
      </c>
      <c r="G66" s="8" t="s">
        <v>286</v>
      </c>
      <c r="H66" s="8">
        <v>118.1</v>
      </c>
      <c r="I66" s="8">
        <v>26.2</v>
      </c>
      <c r="J66" s="8" t="s">
        <v>283</v>
      </c>
      <c r="K66" s="8" t="s">
        <v>32</v>
      </c>
      <c r="L66" s="8">
        <v>0</v>
      </c>
      <c r="M66" s="8" t="s">
        <v>297</v>
      </c>
      <c r="N66" s="8">
        <v>17.899999999999999</v>
      </c>
      <c r="O66" s="8" t="s">
        <v>286</v>
      </c>
      <c r="P66" s="8" t="s">
        <v>283</v>
      </c>
      <c r="Q66" s="8" t="s">
        <v>33</v>
      </c>
      <c r="R66" s="8">
        <v>435</v>
      </c>
      <c r="S66" s="8">
        <v>430.49</v>
      </c>
      <c r="T66" s="8">
        <v>13.29</v>
      </c>
      <c r="U66" s="8">
        <f t="shared" si="7"/>
        <v>7.1088357410903829</v>
      </c>
      <c r="V66" s="8">
        <f t="shared" si="8"/>
        <v>4.4861896674857196</v>
      </c>
      <c r="W66" s="8">
        <f t="shared" si="9"/>
        <v>6.7087090983178497</v>
      </c>
      <c r="X66" s="8">
        <f t="shared" si="10"/>
        <v>-2.2921877656523728</v>
      </c>
      <c r="Y66" s="8">
        <f t="shared" si="11"/>
        <v>-0.73652531086712436</v>
      </c>
      <c r="Z66" s="8">
        <f t="shared" si="12"/>
        <v>4.4453617374011394</v>
      </c>
      <c r="AA66" s="8">
        <f t="shared" si="13"/>
        <v>4.1393106889373898</v>
      </c>
      <c r="AB66" s="8">
        <v>3.4</v>
      </c>
      <c r="AC66" s="8">
        <v>88.8</v>
      </c>
    </row>
    <row r="67" spans="1:29" s="8" customFormat="1" x14ac:dyDescent="0.25">
      <c r="A67" s="8" t="s">
        <v>99</v>
      </c>
      <c r="B67" s="8">
        <v>1</v>
      </c>
      <c r="C67" s="8">
        <v>0</v>
      </c>
      <c r="D67" s="8">
        <v>77</v>
      </c>
      <c r="E67" s="8">
        <v>122</v>
      </c>
      <c r="F67" s="8" t="s">
        <v>283</v>
      </c>
      <c r="G67" s="8" t="s">
        <v>283</v>
      </c>
      <c r="H67" s="8">
        <v>18.8</v>
      </c>
      <c r="I67" s="8">
        <v>38.6</v>
      </c>
      <c r="J67" s="8" t="s">
        <v>283</v>
      </c>
      <c r="K67" s="8" t="s">
        <v>30</v>
      </c>
      <c r="L67" s="8">
        <v>0</v>
      </c>
      <c r="M67" s="8" t="s">
        <v>296</v>
      </c>
      <c r="N67" s="8">
        <v>2.8</v>
      </c>
      <c r="O67" s="8" t="s">
        <v>283</v>
      </c>
      <c r="P67" s="8" t="s">
        <v>283</v>
      </c>
      <c r="Q67" s="8" t="s">
        <v>30</v>
      </c>
      <c r="R67" s="8">
        <v>8.98</v>
      </c>
      <c r="S67" s="8">
        <v>13.9</v>
      </c>
      <c r="T67" s="8">
        <v>5</v>
      </c>
      <c r="U67" s="8">
        <f t="shared" si="7"/>
        <v>2.4708763121394366</v>
      </c>
      <c r="V67" s="8">
        <f t="shared" si="8"/>
        <v>0.72283911060121575</v>
      </c>
      <c r="W67" s="8">
        <f t="shared" si="9"/>
        <v>0.80843000114791463</v>
      </c>
      <c r="X67" s="8">
        <f t="shared" si="10"/>
        <v>1.6263458578796388</v>
      </c>
      <c r="Y67" s="8">
        <f t="shared" si="11"/>
        <v>1.0738724439811786</v>
      </c>
      <c r="Z67" s="8">
        <f t="shared" si="12"/>
        <v>-0.14804245183401443</v>
      </c>
      <c r="AA67" s="8">
        <f t="shared" si="13"/>
        <v>0.47552850365775079</v>
      </c>
      <c r="AB67" s="8">
        <v>0.8</v>
      </c>
      <c r="AC67" s="8">
        <v>46.7</v>
      </c>
    </row>
    <row r="68" spans="1:29" s="8" customFormat="1" x14ac:dyDescent="0.25">
      <c r="A68" s="8" t="s">
        <v>100</v>
      </c>
      <c r="B68" s="8">
        <v>1</v>
      </c>
      <c r="C68" s="8">
        <v>0</v>
      </c>
      <c r="D68" s="8">
        <v>52</v>
      </c>
      <c r="E68" s="8">
        <v>258</v>
      </c>
      <c r="F68" s="8" t="s">
        <v>283</v>
      </c>
      <c r="G68" s="8" t="s">
        <v>286</v>
      </c>
      <c r="H68" s="8">
        <v>29.9</v>
      </c>
      <c r="I68" s="8">
        <v>36.6</v>
      </c>
      <c r="J68" s="8" t="s">
        <v>283</v>
      </c>
      <c r="K68" s="8" t="s">
        <v>30</v>
      </c>
      <c r="L68" s="8">
        <v>0</v>
      </c>
      <c r="M68" s="8" t="s">
        <v>297</v>
      </c>
      <c r="N68" s="8">
        <v>11.9</v>
      </c>
      <c r="O68" s="8" t="s">
        <v>283</v>
      </c>
      <c r="P68" s="8" t="s">
        <v>298</v>
      </c>
      <c r="Q68" s="8" t="s">
        <v>33</v>
      </c>
      <c r="R68" s="8">
        <v>121000</v>
      </c>
      <c r="S68" s="8">
        <v>173191.54</v>
      </c>
      <c r="T68" s="8">
        <v>10</v>
      </c>
      <c r="U68" s="8">
        <f t="shared" si="7"/>
        <v>15.530958242872599</v>
      </c>
      <c r="V68" s="8">
        <f t="shared" si="8"/>
        <v>11.763416768245596</v>
      </c>
      <c r="W68" s="8">
        <f t="shared" si="9"/>
        <v>16.529761755534686</v>
      </c>
      <c r="X68" s="8">
        <f t="shared" si="10"/>
        <v>4.3377503713660825</v>
      </c>
      <c r="Y68" s="8">
        <f t="shared" si="11"/>
        <v>19.690079719073747</v>
      </c>
      <c r="Z68" s="8">
        <f t="shared" si="12"/>
        <v>13.124339674449825</v>
      </c>
      <c r="AA68" s="8">
        <f t="shared" si="13"/>
        <v>12.299816435727486</v>
      </c>
      <c r="AB68" s="8">
        <v>1.9</v>
      </c>
      <c r="AC68" s="8">
        <v>26.1</v>
      </c>
    </row>
    <row r="69" spans="1:29" s="8" customFormat="1" x14ac:dyDescent="0.25">
      <c r="A69" s="8" t="s">
        <v>101</v>
      </c>
      <c r="B69" s="8">
        <v>1</v>
      </c>
      <c r="C69" s="8">
        <v>0</v>
      </c>
      <c r="D69" s="8">
        <v>65</v>
      </c>
      <c r="E69" s="8">
        <v>135</v>
      </c>
      <c r="F69" s="8" t="s">
        <v>283</v>
      </c>
      <c r="G69" s="8" t="s">
        <v>286</v>
      </c>
      <c r="H69" s="8">
        <v>23.1</v>
      </c>
      <c r="I69" s="8">
        <v>26.3</v>
      </c>
      <c r="J69" s="8" t="s">
        <v>283</v>
      </c>
      <c r="K69" s="8" t="s">
        <v>31</v>
      </c>
      <c r="L69" s="8">
        <v>0</v>
      </c>
      <c r="M69" s="8" t="s">
        <v>297</v>
      </c>
      <c r="N69" s="8">
        <v>15</v>
      </c>
      <c r="O69" s="8" t="s">
        <v>286</v>
      </c>
      <c r="P69" s="8" t="s">
        <v>299</v>
      </c>
      <c r="Q69" s="8" t="s">
        <v>33</v>
      </c>
      <c r="R69" s="8">
        <v>294</v>
      </c>
      <c r="S69" s="8">
        <v>906.78</v>
      </c>
      <c r="T69" s="8">
        <v>9.7899999999999991</v>
      </c>
      <c r="U69" s="8">
        <f t="shared" si="7"/>
        <v>7.5410103236981829</v>
      </c>
      <c r="V69" s="8">
        <f t="shared" si="8"/>
        <v>5.4466163265249694</v>
      </c>
      <c r="W69" s="8">
        <f t="shared" si="9"/>
        <v>7.6168984523281846</v>
      </c>
      <c r="X69" s="8">
        <f t="shared" si="10"/>
        <v>3.5893856664243788</v>
      </c>
      <c r="Y69" s="8">
        <f t="shared" si="11"/>
        <v>7.4624917724493383</v>
      </c>
      <c r="Z69" s="8">
        <f t="shared" si="12"/>
        <v>5.3831863450662398</v>
      </c>
      <c r="AA69" s="8">
        <f t="shared" si="13"/>
        <v>5.2889663196950263</v>
      </c>
      <c r="AB69" s="8">
        <v>3.2</v>
      </c>
      <c r="AC69" s="8">
        <v>145</v>
      </c>
    </row>
    <row r="70" spans="1:29" s="8" customFormat="1" x14ac:dyDescent="0.25">
      <c r="A70" s="8" t="s">
        <v>102</v>
      </c>
      <c r="B70" s="8">
        <v>1</v>
      </c>
      <c r="C70" s="8">
        <v>0</v>
      </c>
      <c r="D70" s="8">
        <v>73</v>
      </c>
      <c r="E70" s="8">
        <v>188</v>
      </c>
      <c r="F70" s="8" t="s">
        <v>283</v>
      </c>
      <c r="G70" s="8" t="s">
        <v>283</v>
      </c>
      <c r="H70" s="8">
        <v>21.3</v>
      </c>
      <c r="I70" s="8">
        <v>41.9</v>
      </c>
      <c r="J70" s="8" t="s">
        <v>283</v>
      </c>
      <c r="K70" s="8" t="s">
        <v>30</v>
      </c>
      <c r="L70" s="8">
        <v>0</v>
      </c>
      <c r="M70" s="8" t="s">
        <v>296</v>
      </c>
      <c r="N70" s="8">
        <v>2.8</v>
      </c>
      <c r="O70" s="8" t="s">
        <v>283</v>
      </c>
      <c r="P70" s="8" t="s">
        <v>283</v>
      </c>
      <c r="Q70" s="8" t="s">
        <v>30</v>
      </c>
      <c r="R70" s="8">
        <v>17.399999999999999</v>
      </c>
      <c r="S70" s="8">
        <v>23.51</v>
      </c>
      <c r="T70" s="8">
        <v>10.87</v>
      </c>
      <c r="U70" s="8">
        <f t="shared" si="7"/>
        <v>3.3214512377174508</v>
      </c>
      <c r="V70" s="8">
        <f t="shared" si="8"/>
        <v>1.5362125838087426</v>
      </c>
      <c r="W70" s="8">
        <f t="shared" si="9"/>
        <v>1.9726868349241604</v>
      </c>
      <c r="X70" s="8">
        <f t="shared" si="10"/>
        <v>0.99781770685817994</v>
      </c>
      <c r="Y70" s="8">
        <f t="shared" si="11"/>
        <v>2.5981406057940015</v>
      </c>
      <c r="Z70" s="8">
        <f t="shared" si="12"/>
        <v>0.52554949155046238</v>
      </c>
      <c r="AA70" s="8">
        <f t="shared" si="13"/>
        <v>0.95092723795293388</v>
      </c>
      <c r="AB70" s="8">
        <v>4.2</v>
      </c>
      <c r="AC70" s="8">
        <v>75.2</v>
      </c>
    </row>
    <row r="71" spans="1:29" s="8" customFormat="1" x14ac:dyDescent="0.25">
      <c r="A71" s="8" t="s">
        <v>103</v>
      </c>
      <c r="B71" s="8">
        <v>0</v>
      </c>
      <c r="C71" s="8">
        <v>1</v>
      </c>
      <c r="D71" s="8">
        <v>64</v>
      </c>
      <c r="E71" s="8">
        <v>118</v>
      </c>
      <c r="F71" s="8" t="s">
        <v>283</v>
      </c>
      <c r="G71" s="8" t="s">
        <v>286</v>
      </c>
      <c r="H71" s="8">
        <v>10.5</v>
      </c>
      <c r="I71" s="8">
        <v>39.700000000000003</v>
      </c>
      <c r="J71" s="8" t="s">
        <v>283</v>
      </c>
      <c r="K71" s="8" t="s">
        <v>30</v>
      </c>
      <c r="L71" s="8">
        <v>0</v>
      </c>
      <c r="M71" s="8" t="s">
        <v>297</v>
      </c>
      <c r="N71" s="8">
        <v>9.6</v>
      </c>
      <c r="O71" s="8" t="s">
        <v>283</v>
      </c>
      <c r="P71" s="8" t="s">
        <v>283</v>
      </c>
      <c r="Q71" s="8" t="s">
        <v>33</v>
      </c>
      <c r="R71" s="8">
        <v>6.33</v>
      </c>
      <c r="S71" s="8">
        <v>93.73</v>
      </c>
      <c r="T71" s="8">
        <v>5</v>
      </c>
      <c r="U71" s="8">
        <f t="shared" si="7"/>
        <v>0.37788324208554336</v>
      </c>
      <c r="V71" s="8">
        <f t="shared" si="8"/>
        <v>0.53470016706467227</v>
      </c>
      <c r="W71" s="8">
        <f t="shared" si="9"/>
        <v>1.3739973835937818</v>
      </c>
      <c r="X71" s="8">
        <f t="shared" si="10"/>
        <v>0.1536924621052185</v>
      </c>
      <c r="Y71" s="8">
        <f t="shared" si="11"/>
        <v>2.3561448243112828</v>
      </c>
      <c r="Z71" s="8">
        <f t="shared" si="12"/>
        <v>0.63077468848988705</v>
      </c>
      <c r="AA71" s="8">
        <f t="shared" si="13"/>
        <v>0.36049398603308269</v>
      </c>
      <c r="AB71" s="8">
        <v>2.1</v>
      </c>
      <c r="AC71" s="8">
        <v>2</v>
      </c>
    </row>
    <row r="72" spans="1:29" s="8" customFormat="1" x14ac:dyDescent="0.25">
      <c r="A72" s="8" t="s">
        <v>104</v>
      </c>
      <c r="B72" s="8">
        <v>1</v>
      </c>
      <c r="C72" s="8">
        <v>0</v>
      </c>
      <c r="D72" s="8">
        <v>56</v>
      </c>
      <c r="E72" s="8">
        <v>95</v>
      </c>
      <c r="F72" s="8" t="s">
        <v>283</v>
      </c>
      <c r="G72" s="8" t="s">
        <v>283</v>
      </c>
      <c r="H72" s="8">
        <v>7.2</v>
      </c>
      <c r="I72" s="8">
        <v>26.5</v>
      </c>
      <c r="J72" s="8" t="s">
        <v>283</v>
      </c>
      <c r="K72" s="8" t="s">
        <v>31</v>
      </c>
      <c r="L72" s="8">
        <v>0</v>
      </c>
      <c r="M72" s="8" t="s">
        <v>296</v>
      </c>
      <c r="N72" s="8">
        <v>5.5</v>
      </c>
      <c r="O72" s="8" t="s">
        <v>286</v>
      </c>
      <c r="P72" s="8" t="s">
        <v>283</v>
      </c>
      <c r="Q72" s="8" t="s">
        <v>33</v>
      </c>
      <c r="R72" s="8">
        <v>3.9</v>
      </c>
      <c r="S72" s="8">
        <v>2434.4499999999998</v>
      </c>
      <c r="T72" s="8">
        <v>5</v>
      </c>
      <c r="U72" s="8">
        <f t="shared" si="7"/>
        <v>2.7170043231881316</v>
      </c>
      <c r="V72" s="8">
        <f t="shared" si="8"/>
        <v>3.6429459010690532</v>
      </c>
      <c r="W72" s="8">
        <f t="shared" si="9"/>
        <v>6.603618073411937</v>
      </c>
      <c r="X72" s="8">
        <f t="shared" si="10"/>
        <v>1.9304782986170275</v>
      </c>
      <c r="Y72" s="8">
        <f t="shared" si="11"/>
        <v>6.7679036725195303</v>
      </c>
      <c r="Z72" s="8">
        <f t="shared" si="12"/>
        <v>4.2286524338152764</v>
      </c>
      <c r="AA72" s="8">
        <f t="shared" si="13"/>
        <v>3.4420739586377982</v>
      </c>
      <c r="AB72" s="8">
        <v>2.8</v>
      </c>
      <c r="AC72" s="8">
        <v>29.9</v>
      </c>
    </row>
    <row r="73" spans="1:29" s="8" customFormat="1" x14ac:dyDescent="0.25">
      <c r="A73" s="8" t="s">
        <v>105</v>
      </c>
      <c r="B73" s="8">
        <v>1</v>
      </c>
      <c r="C73" s="8">
        <v>0</v>
      </c>
      <c r="D73" s="8">
        <v>53</v>
      </c>
      <c r="E73" s="8">
        <v>219</v>
      </c>
      <c r="F73" s="8" t="s">
        <v>283</v>
      </c>
      <c r="G73" s="8" t="s">
        <v>283</v>
      </c>
      <c r="H73" s="8">
        <v>32.299999999999997</v>
      </c>
      <c r="I73" s="8">
        <v>30.2</v>
      </c>
      <c r="J73" s="8" t="s">
        <v>283</v>
      </c>
      <c r="K73" s="8" t="s">
        <v>30</v>
      </c>
      <c r="L73" s="8">
        <v>0</v>
      </c>
      <c r="M73" s="8" t="s">
        <v>297</v>
      </c>
      <c r="N73" s="8">
        <v>3</v>
      </c>
      <c r="O73" s="8" t="s">
        <v>283</v>
      </c>
      <c r="P73" s="8" t="s">
        <v>283</v>
      </c>
      <c r="Q73" s="8" t="s">
        <v>31</v>
      </c>
      <c r="R73" s="8">
        <v>36.700000000000003</v>
      </c>
      <c r="S73" s="8">
        <v>355.36</v>
      </c>
      <c r="T73" s="8">
        <v>11.16</v>
      </c>
      <c r="U73" s="8">
        <f t="shared" si="7"/>
        <v>3.8601077501517373</v>
      </c>
      <c r="V73" s="8">
        <f t="shared" si="8"/>
        <v>2.6377799253789522</v>
      </c>
      <c r="W73" s="8">
        <f t="shared" si="9"/>
        <v>5.0988073491625006</v>
      </c>
      <c r="X73" s="8">
        <f t="shared" si="10"/>
        <v>-0.33568842362678675</v>
      </c>
      <c r="Y73" s="8">
        <f t="shared" si="11"/>
        <v>3.6392384006344489</v>
      </c>
      <c r="Z73" s="8">
        <f t="shared" si="12"/>
        <v>2.9089124595419857</v>
      </c>
      <c r="AA73" s="8">
        <f t="shared" si="13"/>
        <v>2.2219691390368999</v>
      </c>
      <c r="AB73" s="8">
        <v>3.5</v>
      </c>
      <c r="AC73" s="8">
        <v>35</v>
      </c>
    </row>
    <row r="74" spans="1:29" s="8" customFormat="1" x14ac:dyDescent="0.25">
      <c r="A74" s="8" t="s">
        <v>106</v>
      </c>
      <c r="B74" s="8">
        <v>1</v>
      </c>
      <c r="C74" s="8">
        <v>0</v>
      </c>
      <c r="D74" s="8">
        <v>51</v>
      </c>
      <c r="E74" s="8">
        <v>126</v>
      </c>
      <c r="F74" s="8" t="s">
        <v>283</v>
      </c>
      <c r="G74" s="8" t="s">
        <v>286</v>
      </c>
      <c r="H74" s="8">
        <v>12</v>
      </c>
      <c r="I74" s="8">
        <v>25.7</v>
      </c>
      <c r="J74" s="8" t="s">
        <v>283</v>
      </c>
      <c r="K74" s="8" t="s">
        <v>31</v>
      </c>
      <c r="L74" s="8">
        <v>0</v>
      </c>
      <c r="M74" s="8" t="s">
        <v>297</v>
      </c>
      <c r="N74" s="8">
        <v>5.5</v>
      </c>
      <c r="O74" s="8" t="s">
        <v>283</v>
      </c>
      <c r="P74" s="8" t="s">
        <v>283</v>
      </c>
      <c r="Q74" s="8" t="s">
        <v>33</v>
      </c>
      <c r="R74" s="8">
        <v>534</v>
      </c>
      <c r="S74" s="8">
        <v>1452.08</v>
      </c>
      <c r="T74" s="8">
        <v>31.22</v>
      </c>
      <c r="U74" s="8">
        <f t="shared" si="7"/>
        <v>8.0166939646683044</v>
      </c>
      <c r="V74" s="8">
        <f t="shared" si="8"/>
        <v>6.3261403013893922</v>
      </c>
      <c r="W74" s="8">
        <f t="shared" si="9"/>
        <v>9.2220603388379523</v>
      </c>
      <c r="X74" s="8">
        <f t="shared" si="10"/>
        <v>4.6912296318670927</v>
      </c>
      <c r="Y74" s="8">
        <f t="shared" si="11"/>
        <v>9.9776064525854817</v>
      </c>
      <c r="Z74" s="8">
        <f t="shared" si="12"/>
        <v>5.5023935297855937</v>
      </c>
      <c r="AA74" s="8">
        <f t="shared" si="13"/>
        <v>4.7377239245734382</v>
      </c>
      <c r="AB74" s="8">
        <v>4.9000000000000004</v>
      </c>
      <c r="AC74" s="8">
        <v>79.3</v>
      </c>
    </row>
    <row r="75" spans="1:29" s="8" customFormat="1" x14ac:dyDescent="0.25">
      <c r="A75" s="8" t="s">
        <v>107</v>
      </c>
      <c r="B75" s="8">
        <v>1</v>
      </c>
      <c r="C75" s="8">
        <v>0</v>
      </c>
      <c r="D75" s="8">
        <v>41</v>
      </c>
      <c r="E75" s="8">
        <v>198</v>
      </c>
      <c r="F75" s="8" t="s">
        <v>283</v>
      </c>
      <c r="G75" s="8" t="s">
        <v>286</v>
      </c>
      <c r="H75" s="8">
        <v>196.7</v>
      </c>
      <c r="I75" s="8">
        <v>23.7</v>
      </c>
      <c r="J75" s="8">
        <v>6.8</v>
      </c>
      <c r="K75" s="8" t="s">
        <v>32</v>
      </c>
      <c r="L75" s="8">
        <v>0</v>
      </c>
      <c r="M75" s="8" t="s">
        <v>297</v>
      </c>
      <c r="N75" s="8">
        <v>20.100000000000001</v>
      </c>
      <c r="O75" s="8" t="s">
        <v>286</v>
      </c>
      <c r="P75" s="8" t="s">
        <v>298</v>
      </c>
      <c r="Q75" s="8" t="s">
        <v>33</v>
      </c>
      <c r="R75" s="8">
        <v>109178</v>
      </c>
      <c r="S75" s="8">
        <v>300000</v>
      </c>
      <c r="T75" s="8">
        <v>24.34</v>
      </c>
      <c r="U75" s="8">
        <f t="shared" si="7"/>
        <v>15.32740748310612</v>
      </c>
      <c r="V75" s="8">
        <f t="shared" si="8"/>
        <v>12.247768158993322</v>
      </c>
      <c r="W75" s="8">
        <f t="shared" si="9"/>
        <v>17.65837609119113</v>
      </c>
      <c r="X75" s="8">
        <f t="shared" si="10"/>
        <v>5.0613359592222729</v>
      </c>
      <c r="Y75" s="8">
        <f t="shared" si="11"/>
        <v>9.1642402860819523</v>
      </c>
      <c r="Z75" s="8">
        <f t="shared" si="12"/>
        <v>13.174782987032122</v>
      </c>
      <c r="AA75" s="8">
        <f t="shared" si="13"/>
        <v>11.784673505751513</v>
      </c>
      <c r="AB75" s="8">
        <v>4.2</v>
      </c>
      <c r="AC75" s="8">
        <v>3031</v>
      </c>
    </row>
    <row r="76" spans="1:29" s="8" customFormat="1" x14ac:dyDescent="0.25">
      <c r="A76" s="8" t="s">
        <v>108</v>
      </c>
      <c r="B76" s="8">
        <v>1</v>
      </c>
      <c r="C76" s="8">
        <v>0</v>
      </c>
      <c r="D76" s="8">
        <v>64</v>
      </c>
      <c r="E76" s="8">
        <v>168</v>
      </c>
      <c r="F76" s="8" t="s">
        <v>283</v>
      </c>
      <c r="G76" s="8" t="s">
        <v>286</v>
      </c>
      <c r="H76" s="8">
        <v>23.7</v>
      </c>
      <c r="I76" s="8">
        <v>32.700000000000003</v>
      </c>
      <c r="J76" s="8">
        <v>0.1</v>
      </c>
      <c r="K76" s="8" t="s">
        <v>31</v>
      </c>
      <c r="L76" s="8">
        <v>0</v>
      </c>
      <c r="M76" s="8" t="s">
        <v>297</v>
      </c>
      <c r="N76" s="8">
        <v>12.4</v>
      </c>
      <c r="O76" s="8" t="s">
        <v>286</v>
      </c>
      <c r="P76" s="8" t="s">
        <v>283</v>
      </c>
      <c r="Q76" s="8" t="s">
        <v>33</v>
      </c>
      <c r="R76" s="8">
        <v>26971</v>
      </c>
      <c r="S76" s="8">
        <v>6896.09</v>
      </c>
      <c r="T76" s="8">
        <v>22.25</v>
      </c>
      <c r="U76" s="8">
        <f t="shared" si="7"/>
        <v>13.713640979355992</v>
      </c>
      <c r="V76" s="8">
        <f t="shared" si="8"/>
        <v>9.9886608258975951</v>
      </c>
      <c r="W76" s="8">
        <f t="shared" si="9"/>
        <v>12.85962985378452</v>
      </c>
      <c r="X76" s="8">
        <f t="shared" si="10"/>
        <v>6.527831124812197</v>
      </c>
      <c r="Y76" s="8">
        <f t="shared" si="11"/>
        <v>15.294917996011801</v>
      </c>
      <c r="Z76" s="8">
        <f t="shared" si="12"/>
        <v>9.4877004232584614</v>
      </c>
      <c r="AA76" s="8">
        <f t="shared" si="13"/>
        <v>9.4001657645173395</v>
      </c>
      <c r="AB76" s="8">
        <v>5.9</v>
      </c>
      <c r="AC76" s="8">
        <v>26.2</v>
      </c>
    </row>
    <row r="77" spans="1:29" s="8" customFormat="1" x14ac:dyDescent="0.25">
      <c r="A77" s="8" t="s">
        <v>109</v>
      </c>
      <c r="B77" s="8">
        <v>1</v>
      </c>
      <c r="C77" s="8">
        <v>0</v>
      </c>
      <c r="D77" s="8">
        <v>73</v>
      </c>
      <c r="E77" s="8">
        <v>199</v>
      </c>
      <c r="F77" s="8" t="s">
        <v>283</v>
      </c>
      <c r="G77" s="8" t="s">
        <v>283</v>
      </c>
      <c r="H77" s="8">
        <v>32.299999999999997</v>
      </c>
      <c r="I77" s="8">
        <v>42.7</v>
      </c>
      <c r="J77" s="8" t="s">
        <v>283</v>
      </c>
      <c r="K77" s="8" t="s">
        <v>30</v>
      </c>
      <c r="L77" s="8">
        <v>0</v>
      </c>
      <c r="M77" s="8" t="s">
        <v>296</v>
      </c>
      <c r="N77" s="8">
        <v>3.8</v>
      </c>
      <c r="O77" s="8" t="s">
        <v>283</v>
      </c>
      <c r="P77" s="8" t="s">
        <v>283</v>
      </c>
      <c r="Q77" s="8" t="s">
        <v>31</v>
      </c>
      <c r="R77" s="8">
        <v>1.73</v>
      </c>
      <c r="S77" s="8">
        <v>22320.31</v>
      </c>
      <c r="T77" s="8">
        <v>5</v>
      </c>
      <c r="U77" s="8">
        <f t="shared" si="7"/>
        <v>4.7007991767030202</v>
      </c>
      <c r="V77" s="8">
        <f t="shared" si="8"/>
        <v>7.3042860516523955</v>
      </c>
      <c r="W77" s="8">
        <f t="shared" si="9"/>
        <v>10.058892098191979</v>
      </c>
      <c r="X77" s="8">
        <f t="shared" si="10"/>
        <v>2.6540771755612913</v>
      </c>
      <c r="Y77" s="8">
        <f t="shared" si="11"/>
        <v>11.663489079146583</v>
      </c>
      <c r="Z77" s="8">
        <f t="shared" si="12"/>
        <v>7.1274060614376786</v>
      </c>
      <c r="AA77" s="8">
        <f t="shared" si="13"/>
        <v>6.9466493346558895</v>
      </c>
      <c r="AB77" s="8">
        <v>3.3</v>
      </c>
      <c r="AC77" s="8">
        <v>26</v>
      </c>
    </row>
    <row r="78" spans="1:29" s="8" customFormat="1" x14ac:dyDescent="0.25">
      <c r="A78" s="8" t="s">
        <v>110</v>
      </c>
      <c r="B78" s="8">
        <v>1</v>
      </c>
      <c r="C78" s="8">
        <v>0</v>
      </c>
      <c r="D78" s="8">
        <v>75</v>
      </c>
      <c r="E78" s="8">
        <v>125</v>
      </c>
      <c r="F78" s="8" t="s">
        <v>283</v>
      </c>
      <c r="G78" s="8" t="s">
        <v>286</v>
      </c>
      <c r="H78" s="8">
        <v>81.900000000000006</v>
      </c>
      <c r="I78" s="8">
        <v>25.7</v>
      </c>
      <c r="J78" s="8">
        <v>2.6</v>
      </c>
      <c r="K78" s="8" t="s">
        <v>32</v>
      </c>
      <c r="L78" s="8">
        <v>1</v>
      </c>
      <c r="M78" s="8" t="s">
        <v>296</v>
      </c>
      <c r="N78" s="8">
        <v>16.8</v>
      </c>
      <c r="O78" s="8" t="s">
        <v>283</v>
      </c>
      <c r="P78" s="8" t="s">
        <v>295</v>
      </c>
      <c r="Q78" s="8" t="s">
        <v>33</v>
      </c>
      <c r="R78" s="8">
        <v>34638</v>
      </c>
      <c r="S78" s="8">
        <v>118563.08</v>
      </c>
      <c r="T78" s="8">
        <v>46.94</v>
      </c>
      <c r="U78" s="8">
        <f t="shared" si="7"/>
        <v>17.588506369225641</v>
      </c>
      <c r="V78" s="8">
        <f t="shared" si="8"/>
        <v>15.89166091224409</v>
      </c>
      <c r="W78" s="8">
        <f t="shared" si="9"/>
        <v>18.871777680521035</v>
      </c>
      <c r="X78" s="8">
        <f t="shared" si="10"/>
        <v>12.116111839487813</v>
      </c>
      <c r="Y78" s="8">
        <f t="shared" si="11"/>
        <v>18.411959940815542</v>
      </c>
      <c r="Z78" s="8">
        <f t="shared" si="12"/>
        <v>13.250388377976904</v>
      </c>
      <c r="AA78" s="8">
        <f t="shared" si="13"/>
        <v>13.486262768577522</v>
      </c>
      <c r="AB78" s="8">
        <v>4.7</v>
      </c>
      <c r="AC78" s="8">
        <v>2</v>
      </c>
    </row>
    <row r="79" spans="1:29" s="8" customFormat="1" x14ac:dyDescent="0.25">
      <c r="A79" s="8" t="s">
        <v>111</v>
      </c>
      <c r="B79" s="8">
        <v>1</v>
      </c>
      <c r="C79" s="8">
        <v>0</v>
      </c>
      <c r="D79" s="8">
        <v>52</v>
      </c>
      <c r="E79" s="8">
        <v>87</v>
      </c>
      <c r="F79" s="8" t="s">
        <v>283</v>
      </c>
      <c r="G79" s="8" t="s">
        <v>283</v>
      </c>
      <c r="H79" s="8">
        <v>235.5</v>
      </c>
      <c r="I79" s="8">
        <v>29.2</v>
      </c>
      <c r="J79" s="8" t="s">
        <v>283</v>
      </c>
      <c r="K79" s="8" t="s">
        <v>31</v>
      </c>
      <c r="L79" s="8">
        <v>1</v>
      </c>
      <c r="M79" s="8" t="s">
        <v>297</v>
      </c>
      <c r="N79" s="8">
        <v>9.8000000000000007</v>
      </c>
      <c r="O79" s="8" t="s">
        <v>283</v>
      </c>
      <c r="P79" s="8" t="s">
        <v>283</v>
      </c>
      <c r="Q79" s="8" t="s">
        <v>33</v>
      </c>
      <c r="R79" s="8">
        <v>1086</v>
      </c>
      <c r="S79" s="8">
        <v>7734.41</v>
      </c>
      <c r="T79" s="8">
        <v>40.39</v>
      </c>
      <c r="U79" s="8">
        <f t="shared" si="7"/>
        <v>10.161049954107407</v>
      </c>
      <c r="V79" s="8">
        <f t="shared" si="8"/>
        <v>9.0708089309336746</v>
      </c>
      <c r="W79" s="8">
        <f t="shared" si="9"/>
        <v>12.396163918313825</v>
      </c>
      <c r="X79" s="8">
        <f t="shared" si="10"/>
        <v>6.4581392120201384</v>
      </c>
      <c r="Y79" s="8">
        <f t="shared" si="11"/>
        <v>1.3242272587849264</v>
      </c>
      <c r="Z79" s="8">
        <f t="shared" si="12"/>
        <v>7.6975574502255499</v>
      </c>
      <c r="AA79" s="8">
        <f t="shared" si="13"/>
        <v>6.8894558959761909</v>
      </c>
      <c r="AB79" s="8">
        <v>3</v>
      </c>
      <c r="AC79" s="8">
        <v>166</v>
      </c>
    </row>
    <row r="80" spans="1:29" s="8" customFormat="1" x14ac:dyDescent="0.25">
      <c r="A80" s="8" t="s">
        <v>112</v>
      </c>
      <c r="B80" s="8">
        <v>0</v>
      </c>
      <c r="C80" s="8">
        <v>1</v>
      </c>
      <c r="D80" s="8">
        <v>65</v>
      </c>
      <c r="E80" s="8">
        <v>66</v>
      </c>
      <c r="F80" s="8" t="s">
        <v>283</v>
      </c>
      <c r="G80" s="8" t="s">
        <v>286</v>
      </c>
      <c r="H80" s="8">
        <v>23.2</v>
      </c>
      <c r="I80" s="8">
        <v>39.200000000000003</v>
      </c>
      <c r="J80" s="8" t="s">
        <v>283</v>
      </c>
      <c r="K80" s="8" t="s">
        <v>31</v>
      </c>
      <c r="L80" s="8">
        <v>2</v>
      </c>
      <c r="M80" s="8" t="s">
        <v>297</v>
      </c>
      <c r="N80" s="8">
        <v>2.6</v>
      </c>
      <c r="O80" s="8" t="s">
        <v>283</v>
      </c>
      <c r="P80" s="8" t="s">
        <v>283</v>
      </c>
      <c r="Q80" s="8" t="s">
        <v>33</v>
      </c>
      <c r="R80" s="8">
        <v>7590</v>
      </c>
      <c r="S80" s="8">
        <v>747.34</v>
      </c>
      <c r="T80" s="8">
        <v>38.450000000000003</v>
      </c>
      <c r="U80" s="8">
        <f t="shared" si="7"/>
        <v>10.209544998426095</v>
      </c>
      <c r="V80" s="8">
        <f t="shared" si="8"/>
        <v>7.793250182016644</v>
      </c>
      <c r="W80" s="8">
        <f t="shared" si="9"/>
        <v>9.0794641701657302</v>
      </c>
      <c r="X80" s="8">
        <f t="shared" si="10"/>
        <v>7.7039330276163804</v>
      </c>
      <c r="Y80" s="8">
        <f t="shared" si="11"/>
        <v>12.140616973172403</v>
      </c>
      <c r="Z80" s="8">
        <f t="shared" si="12"/>
        <v>5.966688617244813</v>
      </c>
      <c r="AA80" s="8">
        <f t="shared" si="13"/>
        <v>5.909619459860286</v>
      </c>
      <c r="AB80" s="8">
        <v>2.9</v>
      </c>
      <c r="AC80" s="8">
        <v>29.4</v>
      </c>
    </row>
    <row r="81" spans="1:29" s="8" customFormat="1" x14ac:dyDescent="0.25">
      <c r="A81" s="8" t="s">
        <v>113</v>
      </c>
      <c r="B81" s="8">
        <v>1</v>
      </c>
      <c r="C81" s="8">
        <v>0</v>
      </c>
      <c r="D81" s="8">
        <v>31</v>
      </c>
      <c r="E81" s="8">
        <v>304</v>
      </c>
      <c r="F81" s="8" t="s">
        <v>283</v>
      </c>
      <c r="G81" s="8" t="s">
        <v>286</v>
      </c>
      <c r="H81" s="8">
        <v>17.2</v>
      </c>
      <c r="I81" s="8">
        <v>42</v>
      </c>
      <c r="J81" s="8" t="s">
        <v>283</v>
      </c>
      <c r="K81" s="8" t="s">
        <v>30</v>
      </c>
      <c r="L81" s="8">
        <v>0</v>
      </c>
      <c r="M81" s="8" t="s">
        <v>296</v>
      </c>
      <c r="N81" s="8">
        <v>12.7</v>
      </c>
      <c r="O81" s="8" t="s">
        <v>283</v>
      </c>
      <c r="P81" s="8" t="s">
        <v>283</v>
      </c>
      <c r="Q81" s="8" t="s">
        <v>33</v>
      </c>
      <c r="R81" s="8">
        <v>6697</v>
      </c>
      <c r="S81" s="8">
        <v>13609.48</v>
      </c>
      <c r="T81" s="8">
        <v>32.35</v>
      </c>
      <c r="U81" s="8">
        <f t="shared" si="7"/>
        <v>10.124569136684896</v>
      </c>
      <c r="V81" s="8">
        <f t="shared" si="8"/>
        <v>7.6486908320687217</v>
      </c>
      <c r="W81" s="8">
        <f t="shared" si="9"/>
        <v>12.43494879106435</v>
      </c>
      <c r="X81" s="8">
        <f t="shared" si="10"/>
        <v>1.1668948901615868</v>
      </c>
      <c r="Y81" s="8">
        <f t="shared" si="11"/>
        <v>15.472025441868926</v>
      </c>
      <c r="Z81" s="8">
        <f t="shared" si="12"/>
        <v>8.1106277173516297</v>
      </c>
      <c r="AA81" s="8">
        <f t="shared" si="13"/>
        <v>6.3486546809981768</v>
      </c>
      <c r="AB81" s="8">
        <v>2</v>
      </c>
      <c r="AC81" s="8">
        <v>37.5</v>
      </c>
    </row>
    <row r="82" spans="1:29" s="8" customFormat="1" x14ac:dyDescent="0.25">
      <c r="A82" s="8" t="s">
        <v>114</v>
      </c>
      <c r="B82" s="8">
        <v>1</v>
      </c>
      <c r="C82" s="8">
        <v>0</v>
      </c>
      <c r="D82" s="8">
        <v>48</v>
      </c>
      <c r="E82" s="8">
        <v>207</v>
      </c>
      <c r="F82" s="8" t="s">
        <v>283</v>
      </c>
      <c r="G82" s="8" t="s">
        <v>283</v>
      </c>
      <c r="H82" s="8">
        <v>11.7</v>
      </c>
      <c r="I82" s="8">
        <v>33.9</v>
      </c>
      <c r="J82" s="8" t="s">
        <v>283</v>
      </c>
      <c r="K82" s="8" t="s">
        <v>30</v>
      </c>
      <c r="L82" s="8">
        <v>0</v>
      </c>
      <c r="M82" s="8" t="s">
        <v>297</v>
      </c>
      <c r="N82" s="8">
        <v>3.4</v>
      </c>
      <c r="O82" s="8" t="s">
        <v>286</v>
      </c>
      <c r="P82" s="8" t="s">
        <v>283</v>
      </c>
      <c r="Q82" s="8" t="s">
        <v>32</v>
      </c>
      <c r="R82" s="8">
        <v>2582</v>
      </c>
      <c r="S82" s="8">
        <v>239.59</v>
      </c>
      <c r="T82" s="8">
        <v>32.049999999999997</v>
      </c>
      <c r="U82" s="8">
        <f t="shared" si="7"/>
        <v>8.3406709511665991</v>
      </c>
      <c r="V82" s="8">
        <f t="shared" si="8"/>
        <v>4.8147572171727919</v>
      </c>
      <c r="W82" s="8">
        <f t="shared" si="9"/>
        <v>7.292504012024712</v>
      </c>
      <c r="X82" s="8">
        <f t="shared" si="10"/>
        <v>2.6359269573744104</v>
      </c>
      <c r="Y82" s="8">
        <f t="shared" si="11"/>
        <v>8.7082398048189127</v>
      </c>
      <c r="Z82" s="8">
        <f t="shared" si="12"/>
        <v>4.036773363934234</v>
      </c>
      <c r="AA82" s="8">
        <f t="shared" si="13"/>
        <v>3.3328825135746762</v>
      </c>
      <c r="AB82" s="8">
        <v>9.1</v>
      </c>
      <c r="AC82" s="8">
        <v>55.3</v>
      </c>
    </row>
    <row r="83" spans="1:29" s="8" customFormat="1" x14ac:dyDescent="0.25">
      <c r="A83" s="8" t="s">
        <v>115</v>
      </c>
      <c r="B83" s="8">
        <v>1</v>
      </c>
      <c r="C83" s="8">
        <v>0</v>
      </c>
      <c r="D83" s="8">
        <v>73</v>
      </c>
      <c r="E83" s="8">
        <v>194</v>
      </c>
      <c r="F83" s="8" t="s">
        <v>283</v>
      </c>
      <c r="G83" s="8" t="s">
        <v>286</v>
      </c>
      <c r="H83" s="8">
        <v>37.6</v>
      </c>
      <c r="I83" s="8">
        <v>28.2</v>
      </c>
      <c r="J83" s="8" t="s">
        <v>283</v>
      </c>
      <c r="K83" s="8" t="s">
        <v>31</v>
      </c>
      <c r="L83" s="8">
        <v>0</v>
      </c>
      <c r="M83" s="8" t="s">
        <v>297</v>
      </c>
      <c r="N83" s="8">
        <v>8.6999999999999993</v>
      </c>
      <c r="O83" s="8" t="s">
        <v>286</v>
      </c>
      <c r="P83" s="8" t="s">
        <v>298</v>
      </c>
      <c r="Q83" s="8" t="s">
        <v>33</v>
      </c>
      <c r="R83" s="8">
        <v>7947</v>
      </c>
      <c r="S83" s="8">
        <v>12359.96</v>
      </c>
      <c r="T83" s="8">
        <v>28.52</v>
      </c>
      <c r="U83" s="8">
        <f t="shared" si="7"/>
        <v>13.869658215264325</v>
      </c>
      <c r="V83" s="8">
        <f t="shared" si="8"/>
        <v>11.490659041224818</v>
      </c>
      <c r="W83" s="8">
        <f t="shared" si="9"/>
        <v>13.976189394327053</v>
      </c>
      <c r="X83" s="8">
        <f t="shared" si="10"/>
        <v>7.4997391694529272</v>
      </c>
      <c r="Y83" s="8">
        <f t="shared" si="11"/>
        <v>14.910522271762481</v>
      </c>
      <c r="Z83" s="8">
        <f t="shared" si="12"/>
        <v>10.036356492064188</v>
      </c>
      <c r="AA83" s="8">
        <f t="shared" si="13"/>
        <v>10.277251204280006</v>
      </c>
      <c r="AB83" s="8">
        <v>5.0999999999999996</v>
      </c>
      <c r="AC83" s="8">
        <v>155</v>
      </c>
    </row>
    <row r="84" spans="1:29" s="8" customFormat="1" x14ac:dyDescent="0.25">
      <c r="A84" s="8" t="s">
        <v>116</v>
      </c>
      <c r="B84" s="8">
        <v>0</v>
      </c>
      <c r="C84" s="8">
        <v>1</v>
      </c>
      <c r="D84" s="8">
        <v>64</v>
      </c>
      <c r="E84" s="8">
        <v>344</v>
      </c>
      <c r="F84" s="8" t="s">
        <v>283</v>
      </c>
      <c r="G84" s="8" t="s">
        <v>283</v>
      </c>
      <c r="H84" s="8">
        <v>10</v>
      </c>
      <c r="I84" s="8">
        <v>42.2</v>
      </c>
      <c r="J84" s="8" t="s">
        <v>283</v>
      </c>
      <c r="K84" s="8" t="s">
        <v>30</v>
      </c>
      <c r="L84" s="8">
        <v>0</v>
      </c>
      <c r="M84" s="8" t="s">
        <v>296</v>
      </c>
      <c r="N84" s="8">
        <v>7.3</v>
      </c>
      <c r="O84" s="8" t="s">
        <v>283</v>
      </c>
      <c r="P84" s="8" t="s">
        <v>283</v>
      </c>
      <c r="Q84" s="8" t="s">
        <v>30</v>
      </c>
      <c r="R84" s="8">
        <v>92.2</v>
      </c>
      <c r="S84" s="8">
        <v>28.25</v>
      </c>
      <c r="T84" s="8">
        <v>24.46</v>
      </c>
      <c r="U84" s="8">
        <f t="shared" si="7"/>
        <v>3.1857248966322498</v>
      </c>
      <c r="V84" s="8">
        <f t="shared" si="8"/>
        <v>1.7011615945805509</v>
      </c>
      <c r="W84" s="8">
        <f t="shared" si="9"/>
        <v>1.9950627679962869</v>
      </c>
      <c r="X84" s="8">
        <f t="shared" si="10"/>
        <v>-1.7369692392634393</v>
      </c>
      <c r="Y84" s="8">
        <f t="shared" si="11"/>
        <v>2.7529778594697629</v>
      </c>
      <c r="Z84" s="8">
        <f t="shared" si="12"/>
        <v>0.43685451207352211</v>
      </c>
      <c r="AA84" s="8">
        <f t="shared" si="13"/>
        <v>0.37467031337507306</v>
      </c>
      <c r="AB84" s="8">
        <v>0.6</v>
      </c>
      <c r="AC84" s="8">
        <v>20.2</v>
      </c>
    </row>
    <row r="85" spans="1:29" s="8" customFormat="1" x14ac:dyDescent="0.25">
      <c r="A85" s="8" t="s">
        <v>117</v>
      </c>
      <c r="B85" s="8">
        <v>1</v>
      </c>
      <c r="C85" s="8">
        <v>0</v>
      </c>
      <c r="D85" s="8">
        <v>64</v>
      </c>
      <c r="E85" s="8">
        <v>232</v>
      </c>
      <c r="F85" s="8" t="s">
        <v>283</v>
      </c>
      <c r="G85" s="8" t="s">
        <v>283</v>
      </c>
      <c r="H85" s="8">
        <v>17.100000000000001</v>
      </c>
      <c r="I85" s="8">
        <v>43.3</v>
      </c>
      <c r="J85" s="8" t="s">
        <v>283</v>
      </c>
      <c r="K85" s="8" t="s">
        <v>30</v>
      </c>
      <c r="L85" s="8">
        <v>1</v>
      </c>
      <c r="M85" s="8" t="s">
        <v>296</v>
      </c>
      <c r="N85" s="8">
        <v>11.7</v>
      </c>
      <c r="O85" s="8" t="s">
        <v>283</v>
      </c>
      <c r="P85" s="8" t="s">
        <v>283</v>
      </c>
      <c r="Q85" s="8" t="s">
        <v>30</v>
      </c>
      <c r="R85" s="8">
        <v>116431</v>
      </c>
      <c r="S85" s="8">
        <v>12386.32</v>
      </c>
      <c r="T85" s="8">
        <v>22.99</v>
      </c>
      <c r="U85" s="8">
        <f t="shared" si="7"/>
        <v>15.56781384183977</v>
      </c>
      <c r="V85" s="8">
        <f t="shared" si="8"/>
        <v>11.177483234391216</v>
      </c>
      <c r="W85" s="8">
        <f t="shared" si="9"/>
        <v>14.266493659576518</v>
      </c>
      <c r="X85" s="8">
        <f t="shared" si="10"/>
        <v>6.228672087640553</v>
      </c>
      <c r="Y85" s="8">
        <f t="shared" si="11"/>
        <v>18.992276083179373</v>
      </c>
      <c r="Z85" s="8">
        <f t="shared" si="12"/>
        <v>10.752768351219743</v>
      </c>
      <c r="AA85" s="8">
        <f t="shared" si="13"/>
        <v>10.687920738038921</v>
      </c>
      <c r="AB85" s="8">
        <v>1.8</v>
      </c>
      <c r="AC85" s="8">
        <v>21.1</v>
      </c>
    </row>
    <row r="86" spans="1:29" s="8" customFormat="1" x14ac:dyDescent="0.25">
      <c r="A86" s="8" t="s">
        <v>118</v>
      </c>
      <c r="B86" s="8">
        <v>1</v>
      </c>
      <c r="C86" s="8">
        <v>0</v>
      </c>
      <c r="D86" s="8">
        <v>53</v>
      </c>
      <c r="E86" s="8">
        <v>148</v>
      </c>
      <c r="F86" s="8" t="s">
        <v>283</v>
      </c>
      <c r="G86" s="8" t="s">
        <v>283</v>
      </c>
      <c r="H86" s="8">
        <v>35.299999999999997</v>
      </c>
      <c r="I86" s="8">
        <v>31.8</v>
      </c>
      <c r="J86" s="8" t="s">
        <v>283</v>
      </c>
      <c r="K86" s="8" t="s">
        <v>31</v>
      </c>
      <c r="L86" s="8">
        <v>0</v>
      </c>
      <c r="M86" s="8" t="s">
        <v>297</v>
      </c>
      <c r="N86" s="8">
        <v>3.8</v>
      </c>
      <c r="O86" s="8" t="s">
        <v>283</v>
      </c>
      <c r="P86" s="8" t="s">
        <v>283</v>
      </c>
      <c r="Q86" s="8" t="s">
        <v>33</v>
      </c>
      <c r="R86" s="8">
        <v>22213</v>
      </c>
      <c r="S86" s="8">
        <v>953.94</v>
      </c>
      <c r="T86" s="8">
        <v>22.2</v>
      </c>
      <c r="U86" s="8">
        <f t="shared" si="7"/>
        <v>11.381823896294948</v>
      </c>
      <c r="V86" s="8">
        <f t="shared" si="8"/>
        <v>6.7943378471432236</v>
      </c>
      <c r="W86" s="8">
        <f t="shared" si="9"/>
        <v>9.6020844721190173</v>
      </c>
      <c r="X86" s="8">
        <f t="shared" si="10"/>
        <v>4.5844482021706714</v>
      </c>
      <c r="Y86" s="8">
        <f t="shared" si="11"/>
        <v>10.415510207342324</v>
      </c>
      <c r="Z86" s="8">
        <f t="shared" si="12"/>
        <v>6.7062283970746952</v>
      </c>
      <c r="AA86" s="8">
        <f t="shared" si="13"/>
        <v>6.2342914029789949</v>
      </c>
      <c r="AB86" s="8">
        <v>4.5</v>
      </c>
      <c r="AC86" s="8">
        <v>432</v>
      </c>
    </row>
    <row r="87" spans="1:29" s="8" customFormat="1" x14ac:dyDescent="0.25">
      <c r="A87" s="8" t="s">
        <v>119</v>
      </c>
      <c r="B87" s="8">
        <v>1</v>
      </c>
      <c r="C87" s="8">
        <v>0</v>
      </c>
      <c r="D87" s="8">
        <v>43</v>
      </c>
      <c r="E87" s="8">
        <v>168</v>
      </c>
      <c r="F87" s="8" t="s">
        <v>283</v>
      </c>
      <c r="G87" s="8" t="s">
        <v>283</v>
      </c>
      <c r="H87" s="8">
        <v>17</v>
      </c>
      <c r="I87" s="8">
        <v>38.299999999999997</v>
      </c>
      <c r="J87" s="8" t="s">
        <v>283</v>
      </c>
      <c r="K87" s="8" t="s">
        <v>30</v>
      </c>
      <c r="L87" s="8">
        <v>0</v>
      </c>
      <c r="M87" s="8" t="s">
        <v>296</v>
      </c>
      <c r="N87" s="8">
        <v>3.1</v>
      </c>
      <c r="O87" s="8" t="s">
        <v>283</v>
      </c>
      <c r="P87" s="8" t="s">
        <v>298</v>
      </c>
      <c r="Q87" s="8" t="s">
        <v>32</v>
      </c>
      <c r="R87" s="8">
        <v>3411</v>
      </c>
      <c r="S87" s="8">
        <v>733.33</v>
      </c>
      <c r="T87" s="8">
        <v>21.49</v>
      </c>
      <c r="U87" s="8">
        <f t="shared" si="7"/>
        <v>8.3973914946161745</v>
      </c>
      <c r="V87" s="8">
        <f t="shared" si="8"/>
        <v>4.7989585489064073</v>
      </c>
      <c r="W87" s="8">
        <f t="shared" si="9"/>
        <v>8.0387800021526843</v>
      </c>
      <c r="X87" s="8">
        <f t="shared" si="10"/>
        <v>2.3493905436500149</v>
      </c>
      <c r="Y87" s="8">
        <f t="shared" si="11"/>
        <v>10.201732058722554</v>
      </c>
      <c r="Z87" s="8">
        <f t="shared" si="12"/>
        <v>5.1574171357196752</v>
      </c>
      <c r="AA87" s="8">
        <f t="shared" si="13"/>
        <v>4.1473322281109395</v>
      </c>
      <c r="AB87" s="8">
        <v>2.5</v>
      </c>
      <c r="AC87" s="8">
        <v>12.3</v>
      </c>
    </row>
    <row r="88" spans="1:29" s="8" customFormat="1" x14ac:dyDescent="0.25">
      <c r="A88" s="8" t="s">
        <v>120</v>
      </c>
      <c r="B88" s="8">
        <v>0</v>
      </c>
      <c r="C88" s="8">
        <v>1</v>
      </c>
      <c r="D88" s="8">
        <v>72</v>
      </c>
      <c r="E88" s="8">
        <v>141</v>
      </c>
      <c r="F88" s="8" t="s">
        <v>283</v>
      </c>
      <c r="G88" s="8" t="s">
        <v>283</v>
      </c>
      <c r="H88" s="8">
        <v>9.6</v>
      </c>
      <c r="I88" s="8">
        <v>34.700000000000003</v>
      </c>
      <c r="J88" s="8" t="s">
        <v>283</v>
      </c>
      <c r="K88" s="8" t="s">
        <v>30</v>
      </c>
      <c r="L88" s="8">
        <v>0</v>
      </c>
      <c r="M88" s="8" t="s">
        <v>296</v>
      </c>
      <c r="N88" s="8">
        <v>7.2</v>
      </c>
      <c r="O88" s="8" t="s">
        <v>283</v>
      </c>
      <c r="P88" s="8" t="s">
        <v>283</v>
      </c>
      <c r="Q88" s="8" t="s">
        <v>30</v>
      </c>
      <c r="R88" s="8">
        <v>3061</v>
      </c>
      <c r="S88" s="8">
        <v>23542.22</v>
      </c>
      <c r="T88" s="8">
        <v>21.25</v>
      </c>
      <c r="U88" s="8">
        <f t="shared" si="7"/>
        <v>11.221477251651466</v>
      </c>
      <c r="V88" s="8">
        <f t="shared" si="8"/>
        <v>10.441422483155526</v>
      </c>
      <c r="W88" s="8">
        <f t="shared" si="9"/>
        <v>12.656596231291712</v>
      </c>
      <c r="X88" s="8">
        <f t="shared" si="10"/>
        <v>6.8694273615358741</v>
      </c>
      <c r="Y88" s="8">
        <f t="shared" si="11"/>
        <v>16.217028717399888</v>
      </c>
      <c r="Z88" s="8">
        <f t="shared" si="12"/>
        <v>9.7226603836234791</v>
      </c>
      <c r="AA88" s="8">
        <f t="shared" si="13"/>
        <v>9.7032983979064582</v>
      </c>
      <c r="AB88" s="8">
        <v>1.2</v>
      </c>
      <c r="AC88" s="8">
        <v>52.8</v>
      </c>
    </row>
    <row r="89" spans="1:29" s="8" customFormat="1" x14ac:dyDescent="0.25">
      <c r="A89" s="8" t="s">
        <v>121</v>
      </c>
      <c r="B89" s="8">
        <v>1</v>
      </c>
      <c r="C89" s="8">
        <v>0</v>
      </c>
      <c r="D89" s="8">
        <v>52</v>
      </c>
      <c r="E89" s="8">
        <v>244</v>
      </c>
      <c r="F89" s="8" t="s">
        <v>283</v>
      </c>
      <c r="G89" s="8" t="s">
        <v>283</v>
      </c>
      <c r="H89" s="8">
        <v>15.5</v>
      </c>
      <c r="I89" s="8">
        <v>42.4</v>
      </c>
      <c r="J89" s="8" t="s">
        <v>283</v>
      </c>
      <c r="K89" s="8" t="s">
        <v>30</v>
      </c>
      <c r="L89" s="8">
        <v>1</v>
      </c>
      <c r="M89" s="8" t="s">
        <v>297</v>
      </c>
      <c r="N89" s="8">
        <v>10</v>
      </c>
      <c r="O89" s="8" t="s">
        <v>283</v>
      </c>
      <c r="P89" s="8" t="s">
        <v>299</v>
      </c>
      <c r="Q89" s="8" t="s">
        <v>32</v>
      </c>
      <c r="R89" s="8">
        <v>29554</v>
      </c>
      <c r="S89" s="8">
        <v>22002.46</v>
      </c>
      <c r="T89" s="8">
        <v>19.71</v>
      </c>
      <c r="U89" s="8">
        <f t="shared" si="7"/>
        <v>13.295128818795488</v>
      </c>
      <c r="V89" s="8">
        <f t="shared" si="8"/>
        <v>9.8397496776076476</v>
      </c>
      <c r="W89" s="8">
        <f t="shared" si="9"/>
        <v>13.787900149570072</v>
      </c>
      <c r="X89" s="8">
        <f t="shared" si="10"/>
        <v>4.1515565118557891</v>
      </c>
      <c r="Y89" s="8">
        <f t="shared" si="11"/>
        <v>18.003774495609303</v>
      </c>
      <c r="Z89" s="8">
        <f t="shared" si="12"/>
        <v>10.248612243369742</v>
      </c>
      <c r="AA89" s="8">
        <f t="shared" si="13"/>
        <v>9.5120947719698403</v>
      </c>
      <c r="AB89" s="8">
        <v>4.8</v>
      </c>
      <c r="AC89" s="8">
        <v>44.3</v>
      </c>
    </row>
    <row r="90" spans="1:29" s="8" customFormat="1" x14ac:dyDescent="0.25">
      <c r="A90" s="8" t="s">
        <v>122</v>
      </c>
      <c r="B90" s="8">
        <v>1</v>
      </c>
      <c r="C90" s="8">
        <v>0</v>
      </c>
      <c r="D90" s="8">
        <v>35</v>
      </c>
      <c r="E90" s="8">
        <v>231</v>
      </c>
      <c r="F90" s="8" t="s">
        <v>283</v>
      </c>
      <c r="G90" s="8" t="s">
        <v>283</v>
      </c>
      <c r="H90" s="8">
        <v>19</v>
      </c>
      <c r="I90" s="8">
        <v>38.200000000000003</v>
      </c>
      <c r="J90" s="8" t="s">
        <v>283</v>
      </c>
      <c r="K90" s="8" t="s">
        <v>30</v>
      </c>
      <c r="L90" s="8">
        <v>0</v>
      </c>
      <c r="M90" s="8" t="s">
        <v>297</v>
      </c>
      <c r="N90" s="8">
        <v>8</v>
      </c>
      <c r="O90" s="8" t="s">
        <v>283</v>
      </c>
      <c r="P90" s="8" t="s">
        <v>283</v>
      </c>
      <c r="Q90" s="8" t="s">
        <v>31</v>
      </c>
      <c r="R90" s="8">
        <v>33550</v>
      </c>
      <c r="S90" s="8">
        <v>1584.15</v>
      </c>
      <c r="T90" s="8">
        <v>19.690000000000001</v>
      </c>
      <c r="U90" s="8">
        <f t="shared" si="7"/>
        <v>10.37344958857309</v>
      </c>
      <c r="V90" s="8">
        <f t="shared" si="8"/>
        <v>5.5002701777503358</v>
      </c>
      <c r="W90" s="8">
        <f t="shared" si="9"/>
        <v>9.5016686788516154</v>
      </c>
      <c r="X90" s="8">
        <f t="shared" si="10"/>
        <v>1.2334158966194759</v>
      </c>
      <c r="Y90" s="8">
        <f t="shared" si="11"/>
        <v>11.760599815689552</v>
      </c>
      <c r="Z90" s="8">
        <f t="shared" si="12"/>
        <v>6.6010338768044186</v>
      </c>
      <c r="AA90" s="8">
        <f t="shared" si="13"/>
        <v>5.2583611691536509</v>
      </c>
      <c r="AB90" s="8">
        <v>1</v>
      </c>
      <c r="AC90" s="8">
        <v>13.5</v>
      </c>
    </row>
    <row r="91" spans="1:29" s="8" customFormat="1" x14ac:dyDescent="0.25">
      <c r="A91" s="8" t="s">
        <v>123</v>
      </c>
      <c r="B91" s="8">
        <v>1</v>
      </c>
      <c r="C91" s="8">
        <v>0</v>
      </c>
      <c r="D91" s="8">
        <v>59</v>
      </c>
      <c r="E91" s="8">
        <v>320</v>
      </c>
      <c r="F91" s="8" t="s">
        <v>283</v>
      </c>
      <c r="G91" s="8" t="s">
        <v>286</v>
      </c>
      <c r="H91" s="8">
        <v>42.8</v>
      </c>
      <c r="I91" s="8">
        <v>30.2</v>
      </c>
      <c r="J91" s="8" t="s">
        <v>283</v>
      </c>
      <c r="K91" s="8" t="s">
        <v>31</v>
      </c>
      <c r="L91" s="8">
        <v>2</v>
      </c>
      <c r="M91" s="8" t="s">
        <v>296</v>
      </c>
      <c r="N91" s="8">
        <v>16.399999999999999</v>
      </c>
      <c r="O91" s="8" t="s">
        <v>283</v>
      </c>
      <c r="P91" s="8" t="s">
        <v>283</v>
      </c>
      <c r="Q91" s="8" t="s">
        <v>33</v>
      </c>
      <c r="R91" s="8">
        <v>7603</v>
      </c>
      <c r="S91" s="8">
        <v>83956.03</v>
      </c>
      <c r="T91" s="8">
        <v>19.45</v>
      </c>
      <c r="U91" s="8">
        <f t="shared" si="7"/>
        <v>13.308493896841012</v>
      </c>
      <c r="V91" s="8">
        <f t="shared" si="8"/>
        <v>11.393336069570635</v>
      </c>
      <c r="W91" s="8">
        <f t="shared" si="9"/>
        <v>15.382696560146265</v>
      </c>
      <c r="X91" s="8">
        <f t="shared" si="10"/>
        <v>3.6140729087643497</v>
      </c>
      <c r="Y91" s="8">
        <f t="shared" si="11"/>
        <v>15.879601494161601</v>
      </c>
      <c r="Z91" s="8">
        <f t="shared" si="12"/>
        <v>11.481728607501527</v>
      </c>
      <c r="AA91" s="8">
        <f t="shared" si="13"/>
        <v>10.917487150054249</v>
      </c>
      <c r="AB91" s="8">
        <v>2.2000000000000002</v>
      </c>
      <c r="AC91" s="8">
        <v>328</v>
      </c>
    </row>
    <row r="92" spans="1:29" s="8" customFormat="1" x14ac:dyDescent="0.25">
      <c r="A92" s="8" t="s">
        <v>124</v>
      </c>
      <c r="B92" s="8">
        <v>1</v>
      </c>
      <c r="C92" s="8">
        <v>0</v>
      </c>
      <c r="D92" s="8">
        <v>42</v>
      </c>
      <c r="E92" s="8">
        <v>326</v>
      </c>
      <c r="F92" s="8" t="s">
        <v>283</v>
      </c>
      <c r="G92" s="8" t="s">
        <v>283</v>
      </c>
      <c r="H92" s="8">
        <v>11.8</v>
      </c>
      <c r="I92" s="8">
        <v>39.299999999999997</v>
      </c>
      <c r="J92" s="8" t="s">
        <v>283</v>
      </c>
      <c r="K92" s="8" t="s">
        <v>30</v>
      </c>
      <c r="L92" s="8">
        <v>0</v>
      </c>
      <c r="M92" s="8" t="s">
        <v>297</v>
      </c>
      <c r="N92" s="8">
        <v>13.6</v>
      </c>
      <c r="O92" s="8" t="s">
        <v>283</v>
      </c>
      <c r="P92" s="8" t="s">
        <v>283</v>
      </c>
      <c r="Q92" s="8" t="s">
        <v>31</v>
      </c>
      <c r="R92" s="8">
        <v>4064</v>
      </c>
      <c r="S92" s="8">
        <v>73613.850000000006</v>
      </c>
      <c r="T92" s="8">
        <v>18.79</v>
      </c>
      <c r="U92" s="8">
        <f t="shared" si="7"/>
        <v>11.039607833734285</v>
      </c>
      <c r="V92" s="8">
        <f t="shared" si="8"/>
        <v>9.2986834408064691</v>
      </c>
      <c r="W92" s="8">
        <f t="shared" si="9"/>
        <v>14.17321303496551</v>
      </c>
      <c r="X92" s="8">
        <f t="shared" si="10"/>
        <v>1.3680933370278237</v>
      </c>
      <c r="Y92" s="8">
        <f t="shared" si="11"/>
        <v>17.440215979076019</v>
      </c>
      <c r="Z92" s="8">
        <f t="shared" si="12"/>
        <v>10.27855672145013</v>
      </c>
      <c r="AA92" s="8">
        <f t="shared" si="13"/>
        <v>8.891130028218388</v>
      </c>
      <c r="AB92" s="8">
        <v>0.8</v>
      </c>
      <c r="AC92" s="8">
        <v>22.8</v>
      </c>
    </row>
    <row r="93" spans="1:29" s="8" customFormat="1" x14ac:dyDescent="0.25">
      <c r="A93" s="8" t="s">
        <v>125</v>
      </c>
      <c r="B93" s="8">
        <v>1</v>
      </c>
      <c r="C93" s="8">
        <v>0</v>
      </c>
      <c r="D93" s="8">
        <v>43</v>
      </c>
      <c r="E93" s="8">
        <v>121</v>
      </c>
      <c r="F93" s="8" t="s">
        <v>283</v>
      </c>
      <c r="G93" s="8" t="s">
        <v>283</v>
      </c>
      <c r="H93" s="8">
        <v>10.8</v>
      </c>
      <c r="I93" s="8">
        <v>38.9</v>
      </c>
      <c r="J93" s="8" t="s">
        <v>283</v>
      </c>
      <c r="K93" s="8" t="s">
        <v>30</v>
      </c>
      <c r="L93" s="8">
        <v>0</v>
      </c>
      <c r="M93" s="8" t="s">
        <v>297</v>
      </c>
      <c r="N93" s="8">
        <v>3.9</v>
      </c>
      <c r="O93" s="8" t="s">
        <v>283</v>
      </c>
      <c r="P93" s="8" t="s">
        <v>283</v>
      </c>
      <c r="Q93" s="8" t="s">
        <v>31</v>
      </c>
      <c r="R93" s="8">
        <v>844</v>
      </c>
      <c r="S93" s="8">
        <v>6762.8</v>
      </c>
      <c r="T93" s="8">
        <v>17.61</v>
      </c>
      <c r="U93" s="8">
        <f t="shared" si="7"/>
        <v>8.1061096286053225</v>
      </c>
      <c r="V93" s="8">
        <f t="shared" si="8"/>
        <v>6.2870768051482937</v>
      </c>
      <c r="W93" s="8">
        <f t="shared" si="9"/>
        <v>10.28518016029156</v>
      </c>
      <c r="X93" s="8">
        <f t="shared" si="10"/>
        <v>3.438073965378853</v>
      </c>
      <c r="Y93" s="8">
        <f t="shared" si="11"/>
        <v>13.491850783041132</v>
      </c>
      <c r="Z93" s="8">
        <f t="shared" si="12"/>
        <v>7.0227246662373659</v>
      </c>
      <c r="AA93" s="8">
        <f t="shared" si="13"/>
        <v>5.7871251410797822</v>
      </c>
      <c r="AB93" s="8">
        <v>2</v>
      </c>
      <c r="AC93" s="8">
        <v>39</v>
      </c>
    </row>
    <row r="94" spans="1:29" s="8" customFormat="1" x14ac:dyDescent="0.25">
      <c r="A94" s="8" t="s">
        <v>126</v>
      </c>
      <c r="B94" s="8">
        <v>1</v>
      </c>
      <c r="C94" s="8">
        <v>0</v>
      </c>
      <c r="D94" s="8">
        <v>60</v>
      </c>
      <c r="E94" s="8">
        <v>204</v>
      </c>
      <c r="F94" s="8" t="s">
        <v>283</v>
      </c>
      <c r="G94" s="8" t="s">
        <v>283</v>
      </c>
      <c r="H94" s="8">
        <v>15.7</v>
      </c>
      <c r="I94" s="8">
        <v>39.799999999999997</v>
      </c>
      <c r="J94" s="8" t="s">
        <v>283</v>
      </c>
      <c r="K94" s="8" t="s">
        <v>30</v>
      </c>
      <c r="L94" s="8">
        <v>0</v>
      </c>
      <c r="M94" s="8" t="s">
        <v>296</v>
      </c>
      <c r="N94" s="8">
        <v>8.6</v>
      </c>
      <c r="O94" s="8" t="s">
        <v>283</v>
      </c>
      <c r="P94" s="8" t="s">
        <v>283</v>
      </c>
      <c r="Q94" s="8" t="s">
        <v>30</v>
      </c>
      <c r="R94" s="8">
        <v>386</v>
      </c>
      <c r="S94" s="8">
        <v>36862.879999999997</v>
      </c>
      <c r="T94" s="8">
        <v>17.48</v>
      </c>
      <c r="U94" s="8">
        <f t="shared" si="7"/>
        <v>9.8153780120513634</v>
      </c>
      <c r="V94" s="8">
        <f t="shared" si="8"/>
        <v>9.4161903524644242</v>
      </c>
      <c r="W94" s="8">
        <f t="shared" si="9"/>
        <v>13.035326870346426</v>
      </c>
      <c r="X94" s="8">
        <f t="shared" si="10"/>
        <v>4.3810355832944312</v>
      </c>
      <c r="Y94" s="8">
        <f t="shared" si="11"/>
        <v>16.378151855155942</v>
      </c>
      <c r="Z94" s="8">
        <f t="shared" si="12"/>
        <v>9.3596722032233792</v>
      </c>
      <c r="AA94" s="8">
        <f t="shared" si="13"/>
        <v>8.7693840275169066</v>
      </c>
      <c r="AB94" s="8">
        <v>3.1</v>
      </c>
      <c r="AC94" s="8">
        <v>2.9</v>
      </c>
    </row>
    <row r="95" spans="1:29" s="8" customFormat="1" x14ac:dyDescent="0.25">
      <c r="A95" s="8" t="s">
        <v>127</v>
      </c>
      <c r="B95" s="8">
        <v>1</v>
      </c>
      <c r="C95" s="8">
        <v>0</v>
      </c>
      <c r="D95" s="8">
        <v>61</v>
      </c>
      <c r="E95" s="8">
        <v>72</v>
      </c>
      <c r="F95" s="8" t="s">
        <v>283</v>
      </c>
      <c r="G95" s="8" t="s">
        <v>283</v>
      </c>
      <c r="H95" s="8">
        <v>21.8</v>
      </c>
      <c r="I95" s="8">
        <v>36.4</v>
      </c>
      <c r="J95" s="8">
        <v>0.5</v>
      </c>
      <c r="K95" s="8" t="s">
        <v>30</v>
      </c>
      <c r="L95" s="8">
        <v>0</v>
      </c>
      <c r="M95" s="8" t="s">
        <v>297</v>
      </c>
      <c r="N95" s="8">
        <v>4.7</v>
      </c>
      <c r="O95" s="8" t="s">
        <v>283</v>
      </c>
      <c r="P95" s="8" t="s">
        <v>283</v>
      </c>
      <c r="Q95" s="8" t="s">
        <v>31</v>
      </c>
      <c r="R95" s="8">
        <v>13.5</v>
      </c>
      <c r="S95" s="8">
        <v>196.13</v>
      </c>
      <c r="T95" s="8">
        <v>16.27</v>
      </c>
      <c r="U95" s="8">
        <f t="shared" si="7"/>
        <v>3.4248645759619745</v>
      </c>
      <c r="V95" s="8">
        <f t="shared" si="8"/>
        <v>2.8277644485163886</v>
      </c>
      <c r="W95" s="8">
        <f t="shared" si="9"/>
        <v>4.5783585460288521</v>
      </c>
      <c r="X95" s="8">
        <f t="shared" si="10"/>
        <v>3.1645555405808001</v>
      </c>
      <c r="Y95" s="8">
        <f t="shared" si="11"/>
        <v>5.3126854618340573</v>
      </c>
      <c r="Z95" s="8">
        <f t="shared" si="12"/>
        <v>2.2028757266863774</v>
      </c>
      <c r="AA95" s="8">
        <f t="shared" si="13"/>
        <v>1.8933237462212125</v>
      </c>
      <c r="AB95" s="8">
        <v>0.6</v>
      </c>
      <c r="AC95" s="8">
        <v>34.700000000000003</v>
      </c>
    </row>
    <row r="96" spans="1:29" s="8" customFormat="1" x14ac:dyDescent="0.25">
      <c r="A96" s="8" t="s">
        <v>128</v>
      </c>
      <c r="B96" s="8">
        <v>1</v>
      </c>
      <c r="C96" s="8">
        <v>0</v>
      </c>
      <c r="D96" s="8">
        <v>62</v>
      </c>
      <c r="E96" s="8">
        <v>128</v>
      </c>
      <c r="F96" s="8" t="s">
        <v>283</v>
      </c>
      <c r="G96" s="8" t="s">
        <v>283</v>
      </c>
      <c r="H96" s="8">
        <v>17.5</v>
      </c>
      <c r="I96" s="8">
        <v>40.299999999999997</v>
      </c>
      <c r="J96" s="8" t="s">
        <v>283</v>
      </c>
      <c r="K96" s="8" t="s">
        <v>30</v>
      </c>
      <c r="L96" s="8">
        <v>1</v>
      </c>
      <c r="M96" s="8" t="s">
        <v>296</v>
      </c>
      <c r="N96" s="8">
        <v>1.8</v>
      </c>
      <c r="O96" s="8" t="s">
        <v>283</v>
      </c>
      <c r="P96" s="8" t="s">
        <v>283</v>
      </c>
      <c r="Q96" s="8">
        <v>0</v>
      </c>
      <c r="R96" s="8">
        <v>26.2</v>
      </c>
      <c r="S96" s="8">
        <v>28.06</v>
      </c>
      <c r="T96" s="8">
        <v>15.86</v>
      </c>
      <c r="U96" s="8">
        <f t="shared" si="7"/>
        <v>3.049181618389019</v>
      </c>
      <c r="V96" s="8">
        <f t="shared" si="8"/>
        <v>1.1424323287692797</v>
      </c>
      <c r="W96" s="8">
        <f t="shared" si="9"/>
        <v>2.2014757408985401</v>
      </c>
      <c r="X96" s="8">
        <f t="shared" si="10"/>
        <v>1.5463664448888625</v>
      </c>
      <c r="Y96" s="8">
        <f t="shared" si="11"/>
        <v>3.090498000120296</v>
      </c>
      <c r="Z96" s="8">
        <f t="shared" si="12"/>
        <v>0.38067762655672421</v>
      </c>
      <c r="AA96" s="8">
        <f t="shared" si="13"/>
        <v>0.29074848552104893</v>
      </c>
      <c r="AB96" s="8">
        <v>2.4</v>
      </c>
      <c r="AC96" s="8">
        <v>14.3</v>
      </c>
    </row>
    <row r="97" spans="1:29" s="8" customFormat="1" x14ac:dyDescent="0.25">
      <c r="A97" s="8" t="s">
        <v>129</v>
      </c>
      <c r="B97" s="8">
        <v>1</v>
      </c>
      <c r="C97" s="8">
        <v>0</v>
      </c>
      <c r="D97" s="8">
        <v>71</v>
      </c>
      <c r="E97" s="8">
        <v>233</v>
      </c>
      <c r="F97" s="8" t="s">
        <v>283</v>
      </c>
      <c r="G97" s="8" t="s">
        <v>286</v>
      </c>
      <c r="H97" s="8">
        <v>23.9</v>
      </c>
      <c r="I97" s="8">
        <v>36</v>
      </c>
      <c r="J97" s="8" t="s">
        <v>283</v>
      </c>
      <c r="K97" s="8" t="s">
        <v>30</v>
      </c>
      <c r="L97" s="8">
        <v>0</v>
      </c>
      <c r="M97" s="8" t="s">
        <v>297</v>
      </c>
      <c r="N97" s="8">
        <v>14.5</v>
      </c>
      <c r="O97" s="8" t="s">
        <v>283</v>
      </c>
      <c r="P97" s="8" t="s">
        <v>295</v>
      </c>
      <c r="Q97" s="8" t="s">
        <v>33</v>
      </c>
      <c r="R97" s="8">
        <v>56.3</v>
      </c>
      <c r="S97" s="8">
        <v>9624.09</v>
      </c>
      <c r="T97" s="8">
        <v>14.35</v>
      </c>
      <c r="U97" s="8">
        <f t="shared" si="7"/>
        <v>7.9480580125934761</v>
      </c>
      <c r="V97" s="8">
        <f t="shared" si="8"/>
        <v>8.195639324959421</v>
      </c>
      <c r="W97" s="8">
        <f t="shared" si="9"/>
        <v>10.752032591696443</v>
      </c>
      <c r="X97" s="8">
        <f t="shared" si="10"/>
        <v>3.5034788164218456</v>
      </c>
      <c r="Y97" s="8">
        <f t="shared" si="11"/>
        <v>12.188453213630385</v>
      </c>
      <c r="Z97" s="8">
        <f t="shared" si="12"/>
        <v>7.5755251691381211</v>
      </c>
      <c r="AA97" s="8">
        <f t="shared" si="13"/>
        <v>7.5180096222523796</v>
      </c>
      <c r="AB97" s="8">
        <v>6.4</v>
      </c>
      <c r="AC97" s="8">
        <v>2</v>
      </c>
    </row>
    <row r="98" spans="1:29" s="8" customFormat="1" x14ac:dyDescent="0.25">
      <c r="A98" s="8" t="s">
        <v>130</v>
      </c>
      <c r="B98" s="8">
        <v>1</v>
      </c>
      <c r="C98" s="8">
        <v>0</v>
      </c>
      <c r="D98" s="8">
        <v>34</v>
      </c>
      <c r="E98" s="8">
        <v>173</v>
      </c>
      <c r="F98" s="8" t="s">
        <v>283</v>
      </c>
      <c r="G98" s="8" t="s">
        <v>283</v>
      </c>
      <c r="H98" s="8">
        <v>17.2</v>
      </c>
      <c r="I98" s="8">
        <v>32.1</v>
      </c>
      <c r="J98" s="8" t="s">
        <v>283</v>
      </c>
      <c r="K98" s="8" t="s">
        <v>30</v>
      </c>
      <c r="L98" s="8">
        <v>0</v>
      </c>
      <c r="M98" s="8" t="s">
        <v>297</v>
      </c>
      <c r="N98" s="8">
        <v>14.2</v>
      </c>
      <c r="O98" s="8" t="s">
        <v>283</v>
      </c>
      <c r="P98" s="8" t="s">
        <v>298</v>
      </c>
      <c r="Q98" s="8" t="s">
        <v>32</v>
      </c>
      <c r="R98" s="8">
        <v>1179</v>
      </c>
      <c r="S98" s="8">
        <v>206.76</v>
      </c>
      <c r="T98" s="8">
        <v>14.24</v>
      </c>
      <c r="U98" s="8">
        <f t="shared" si="7"/>
        <v>5.4865127801717275</v>
      </c>
      <c r="V98" s="8">
        <f t="shared" si="8"/>
        <v>1.6913544578235999</v>
      </c>
      <c r="W98" s="8">
        <f t="shared" si="9"/>
        <v>5.0523436682385139</v>
      </c>
      <c r="X98" s="8">
        <f t="shared" si="10"/>
        <v>-0.4155390830681065</v>
      </c>
      <c r="Y98" s="8">
        <f t="shared" si="11"/>
        <v>5.2743388986774526</v>
      </c>
      <c r="Z98" s="8">
        <f t="shared" si="12"/>
        <v>2.8894651210652254</v>
      </c>
      <c r="AA98" s="8">
        <f t="shared" si="13"/>
        <v>1.498497314107988</v>
      </c>
      <c r="AB98" s="8">
        <v>1.7</v>
      </c>
      <c r="AC98" s="8">
        <v>26.2</v>
      </c>
    </row>
    <row r="99" spans="1:29" s="8" customFormat="1" x14ac:dyDescent="0.25">
      <c r="A99" s="8" t="s">
        <v>131</v>
      </c>
      <c r="B99" s="8">
        <v>1</v>
      </c>
      <c r="C99" s="8">
        <v>0</v>
      </c>
      <c r="D99" s="8">
        <v>58</v>
      </c>
      <c r="E99" s="8">
        <v>278</v>
      </c>
      <c r="F99" s="8" t="s">
        <v>283</v>
      </c>
      <c r="G99" s="8" t="s">
        <v>283</v>
      </c>
      <c r="H99" s="8">
        <v>15.7</v>
      </c>
      <c r="I99" s="8">
        <v>36.6</v>
      </c>
      <c r="J99" s="8" t="s">
        <v>283</v>
      </c>
      <c r="K99" s="8" t="s">
        <v>30</v>
      </c>
      <c r="L99" s="8">
        <v>0</v>
      </c>
      <c r="M99" s="8" t="s">
        <v>297</v>
      </c>
      <c r="N99" s="8">
        <v>3.6</v>
      </c>
      <c r="O99" s="8" t="s">
        <v>286</v>
      </c>
      <c r="P99" s="8" t="s">
        <v>298</v>
      </c>
      <c r="Q99" s="8" t="s">
        <v>32</v>
      </c>
      <c r="R99" s="8">
        <v>38.5</v>
      </c>
      <c r="S99" s="8">
        <v>75.239999999999995</v>
      </c>
      <c r="T99" s="8">
        <v>14.2</v>
      </c>
      <c r="U99" s="8">
        <f t="shared" si="7"/>
        <v>3.5836549935980848</v>
      </c>
      <c r="V99" s="8">
        <f t="shared" si="8"/>
        <v>1.7783119449675393</v>
      </c>
      <c r="W99" s="8">
        <f t="shared" si="9"/>
        <v>3.413029038839257</v>
      </c>
      <c r="X99" s="8">
        <f t="shared" si="10"/>
        <v>-1.1848892266875923</v>
      </c>
      <c r="Y99" s="8">
        <f t="shared" si="11"/>
        <v>3.3522752264983691</v>
      </c>
      <c r="Z99" s="8">
        <f t="shared" si="12"/>
        <v>1.4467081399325554</v>
      </c>
      <c r="AA99" s="8">
        <f t="shared" si="13"/>
        <v>1.1123980625740852</v>
      </c>
      <c r="AB99" s="8">
        <v>4.0999999999999996</v>
      </c>
      <c r="AC99" s="8">
        <v>55.9</v>
      </c>
    </row>
    <row r="100" spans="1:29" s="8" customFormat="1" x14ac:dyDescent="0.25">
      <c r="A100" s="8" t="s">
        <v>132</v>
      </c>
      <c r="B100" s="8">
        <v>1</v>
      </c>
      <c r="C100" s="8">
        <v>0</v>
      </c>
      <c r="D100" s="8">
        <v>64</v>
      </c>
      <c r="E100" s="8">
        <v>304</v>
      </c>
      <c r="F100" s="8" t="s">
        <v>283</v>
      </c>
      <c r="G100" s="8" t="s">
        <v>286</v>
      </c>
      <c r="H100" s="8">
        <v>25.9</v>
      </c>
      <c r="I100" s="8">
        <v>29.6</v>
      </c>
      <c r="J100" s="8">
        <v>1.9</v>
      </c>
      <c r="K100" s="8" t="s">
        <v>31</v>
      </c>
      <c r="L100" s="8">
        <v>0</v>
      </c>
      <c r="M100" s="8" t="s">
        <v>297</v>
      </c>
      <c r="N100" s="8">
        <v>18.899999999999999</v>
      </c>
      <c r="O100" s="8" t="s">
        <v>283</v>
      </c>
      <c r="P100" s="8" t="s">
        <v>283</v>
      </c>
      <c r="Q100" s="8" t="s">
        <v>33</v>
      </c>
      <c r="R100" s="8">
        <v>1672</v>
      </c>
      <c r="S100" s="8">
        <v>110997.13</v>
      </c>
      <c r="T100" s="8">
        <v>14.02</v>
      </c>
      <c r="U100" s="8">
        <f t="shared" si="7"/>
        <v>12.163437506010345</v>
      </c>
      <c r="V100" s="8">
        <f t="shared" si="8"/>
        <v>11.226095445427736</v>
      </c>
      <c r="W100" s="8">
        <f t="shared" si="9"/>
        <v>15.059012371896907</v>
      </c>
      <c r="X100" s="8">
        <f t="shared" si="10"/>
        <v>3.6534287080069436</v>
      </c>
      <c r="Y100" s="8">
        <f t="shared" si="11"/>
        <v>16.339018786784784</v>
      </c>
      <c r="Z100" s="8">
        <f t="shared" si="12"/>
        <v>11.38383979500451</v>
      </c>
      <c r="AA100" s="8">
        <f t="shared" si="13"/>
        <v>10.967862946875075</v>
      </c>
      <c r="AB100" s="8">
        <v>3.6</v>
      </c>
      <c r="AC100" s="8">
        <v>60.9</v>
      </c>
    </row>
    <row r="101" spans="1:29" s="8" customFormat="1" x14ac:dyDescent="0.25">
      <c r="A101" s="8" t="s">
        <v>133</v>
      </c>
      <c r="B101" s="8">
        <v>1</v>
      </c>
      <c r="C101" s="8">
        <v>0</v>
      </c>
      <c r="D101" s="8">
        <v>50</v>
      </c>
      <c r="E101" s="8">
        <v>236</v>
      </c>
      <c r="F101" s="8" t="s">
        <v>283</v>
      </c>
      <c r="G101" s="8" t="s">
        <v>283</v>
      </c>
      <c r="H101" s="8">
        <v>8.1</v>
      </c>
      <c r="I101" s="8">
        <v>38.700000000000003</v>
      </c>
      <c r="J101" s="8" t="s">
        <v>283</v>
      </c>
      <c r="K101" s="8" t="s">
        <v>30</v>
      </c>
      <c r="L101" s="8">
        <v>0</v>
      </c>
      <c r="M101" s="8" t="s">
        <v>296</v>
      </c>
      <c r="N101" s="8">
        <v>6.3</v>
      </c>
      <c r="O101" s="8" t="s">
        <v>283</v>
      </c>
      <c r="P101" s="8" t="s">
        <v>298</v>
      </c>
      <c r="Q101" s="8" t="s">
        <v>32</v>
      </c>
      <c r="R101" s="8">
        <v>27</v>
      </c>
      <c r="S101" s="8">
        <v>451.01</v>
      </c>
      <c r="T101" s="8">
        <v>13.78</v>
      </c>
      <c r="U101" s="8">
        <f t="shared" si="7"/>
        <v>3.5206588160416317</v>
      </c>
      <c r="V101" s="8">
        <f t="shared" si="8"/>
        <v>2.6647816709900152</v>
      </c>
      <c r="W101" s="8">
        <f t="shared" si="9"/>
        <v>5.3387331370102755</v>
      </c>
      <c r="X101" s="8">
        <f t="shared" si="10"/>
        <v>-0.61757308646307651</v>
      </c>
      <c r="Y101" s="8">
        <f t="shared" si="11"/>
        <v>6.5998922436486058</v>
      </c>
      <c r="Z101" s="8">
        <f t="shared" si="12"/>
        <v>2.9026903277709435</v>
      </c>
      <c r="AA101" s="8">
        <f t="shared" si="13"/>
        <v>2.0424937533878644</v>
      </c>
      <c r="AB101" s="8">
        <v>2.8</v>
      </c>
      <c r="AC101" s="8">
        <v>13.9</v>
      </c>
    </row>
    <row r="102" spans="1:29" s="8" customFormat="1" x14ac:dyDescent="0.25">
      <c r="A102" s="8" t="s">
        <v>134</v>
      </c>
      <c r="B102" s="8">
        <v>0</v>
      </c>
      <c r="C102" s="8">
        <v>1</v>
      </c>
      <c r="D102" s="8">
        <v>66</v>
      </c>
      <c r="E102" s="8">
        <v>60</v>
      </c>
      <c r="F102" s="8" t="s">
        <v>283</v>
      </c>
      <c r="G102" s="8" t="s">
        <v>283</v>
      </c>
      <c r="H102" s="8">
        <v>37</v>
      </c>
      <c r="I102" s="8">
        <v>34.700000000000003</v>
      </c>
      <c r="J102" s="8" t="s">
        <v>283</v>
      </c>
      <c r="K102" s="8" t="s">
        <v>31</v>
      </c>
      <c r="L102" s="8">
        <v>0</v>
      </c>
      <c r="M102" s="8" t="s">
        <v>297</v>
      </c>
      <c r="N102" s="8">
        <v>3.5</v>
      </c>
      <c r="O102" s="8" t="s">
        <v>283</v>
      </c>
      <c r="P102" s="8" t="s">
        <v>283</v>
      </c>
      <c r="Q102" s="8" t="s">
        <v>33</v>
      </c>
      <c r="R102" s="8">
        <v>307</v>
      </c>
      <c r="S102" s="8">
        <v>586.89</v>
      </c>
      <c r="T102" s="8">
        <v>13.33</v>
      </c>
      <c r="U102" s="8">
        <f t="shared" si="7"/>
        <v>5.8952842224468398</v>
      </c>
      <c r="V102" s="8">
        <f t="shared" si="8"/>
        <v>4.640154297005834</v>
      </c>
      <c r="W102" s="8">
        <f t="shared" si="9"/>
        <v>5.97863841716892</v>
      </c>
      <c r="X102" s="8">
        <f t="shared" si="10"/>
        <v>4.2690256120597221</v>
      </c>
      <c r="Y102" s="8">
        <f t="shared" si="11"/>
        <v>6.4204527439758117</v>
      </c>
      <c r="Z102" s="8">
        <f t="shared" si="12"/>
        <v>4.3911846265249181</v>
      </c>
      <c r="AA102" s="8">
        <f t="shared" si="13"/>
        <v>4.2552516341342121</v>
      </c>
      <c r="AB102" s="8">
        <v>2.5</v>
      </c>
      <c r="AC102" s="8">
        <v>20.100000000000001</v>
      </c>
    </row>
    <row r="103" spans="1:29" s="8" customFormat="1" x14ac:dyDescent="0.25">
      <c r="A103" s="8" t="s">
        <v>135</v>
      </c>
      <c r="B103" s="8">
        <v>1</v>
      </c>
      <c r="C103" s="8">
        <v>0</v>
      </c>
      <c r="D103" s="8">
        <v>59</v>
      </c>
      <c r="E103" s="8">
        <v>225</v>
      </c>
      <c r="F103" s="8" t="s">
        <v>283</v>
      </c>
      <c r="G103" s="8" t="s">
        <v>283</v>
      </c>
      <c r="H103" s="8">
        <v>27.6</v>
      </c>
      <c r="I103" s="8">
        <v>40.9</v>
      </c>
      <c r="J103" s="8" t="s">
        <v>283</v>
      </c>
      <c r="K103" s="8" t="s">
        <v>30</v>
      </c>
      <c r="L103" s="8">
        <v>0</v>
      </c>
      <c r="M103" s="8" t="s">
        <v>296</v>
      </c>
      <c r="N103" s="8">
        <v>7.6</v>
      </c>
      <c r="O103" s="8" t="s">
        <v>283</v>
      </c>
      <c r="P103" s="8" t="s">
        <v>298</v>
      </c>
      <c r="Q103" s="8" t="s">
        <v>32</v>
      </c>
      <c r="R103" s="8">
        <v>435</v>
      </c>
      <c r="S103" s="8">
        <v>188.51</v>
      </c>
      <c r="T103" s="8">
        <v>13.2</v>
      </c>
      <c r="U103" s="8">
        <f t="shared" si="7"/>
        <v>6.6282596045301201</v>
      </c>
      <c r="V103" s="8">
        <f t="shared" si="8"/>
        <v>3.631821481900408</v>
      </c>
      <c r="W103" s="8">
        <f t="shared" si="9"/>
        <v>5.5776623189749106</v>
      </c>
      <c r="X103" s="8">
        <f t="shared" si="10"/>
        <v>0.97508580860614857</v>
      </c>
      <c r="Y103" s="8">
        <f t="shared" si="11"/>
        <v>6.5746552644340053</v>
      </c>
      <c r="Z103" s="8">
        <f t="shared" si="12"/>
        <v>3.5327263757179024</v>
      </c>
      <c r="AA103" s="8">
        <f t="shared" si="13"/>
        <v>3.2872089592628129</v>
      </c>
      <c r="AB103" s="8">
        <v>2.8</v>
      </c>
      <c r="AC103" s="8">
        <v>7.5</v>
      </c>
    </row>
    <row r="104" spans="1:29" s="8" customFormat="1" x14ac:dyDescent="0.25">
      <c r="A104" s="8" t="s">
        <v>136</v>
      </c>
      <c r="B104" s="8">
        <v>0</v>
      </c>
      <c r="C104" s="8">
        <v>1</v>
      </c>
      <c r="D104" s="8">
        <v>75</v>
      </c>
      <c r="E104" s="8">
        <v>244</v>
      </c>
      <c r="F104" s="8" t="s">
        <v>283</v>
      </c>
      <c r="G104" s="8" t="s">
        <v>286</v>
      </c>
      <c r="H104" s="8">
        <v>10.5</v>
      </c>
      <c r="I104" s="8">
        <v>35</v>
      </c>
      <c r="J104" s="8" t="s">
        <v>283</v>
      </c>
      <c r="K104" s="8" t="s">
        <v>30</v>
      </c>
      <c r="L104" s="8">
        <v>2</v>
      </c>
      <c r="M104" s="8" t="s">
        <v>296</v>
      </c>
      <c r="N104" s="8">
        <v>14.8</v>
      </c>
      <c r="O104" s="8" t="s">
        <v>283</v>
      </c>
      <c r="P104" s="8" t="s">
        <v>283</v>
      </c>
      <c r="Q104" s="8" t="s">
        <v>33</v>
      </c>
      <c r="R104" s="8">
        <v>223</v>
      </c>
      <c r="S104" s="8">
        <v>9880.6</v>
      </c>
      <c r="T104" s="8">
        <v>13.17</v>
      </c>
      <c r="U104" s="8">
        <f t="shared" si="7"/>
        <v>8.0048951924004026</v>
      </c>
      <c r="V104" s="8">
        <f t="shared" si="8"/>
        <v>8.3016538485839622</v>
      </c>
      <c r="W104" s="8">
        <f t="shared" si="9"/>
        <v>10.089589855511058</v>
      </c>
      <c r="X104" s="8">
        <f t="shared" si="10"/>
        <v>3.2885522924096482</v>
      </c>
      <c r="Y104" s="8">
        <f t="shared" si="11"/>
        <v>12.24162475164076</v>
      </c>
      <c r="Z104" s="8">
        <f t="shared" si="12"/>
        <v>7.796605927561572</v>
      </c>
      <c r="AA104" s="8">
        <f t="shared" si="13"/>
        <v>7.8653811960786744</v>
      </c>
      <c r="AB104" s="8">
        <v>4.5</v>
      </c>
      <c r="AC104" s="8">
        <v>2</v>
      </c>
    </row>
    <row r="105" spans="1:29" s="8" customFormat="1" x14ac:dyDescent="0.25">
      <c r="A105" s="8" t="s">
        <v>137</v>
      </c>
      <c r="B105" s="8">
        <v>1</v>
      </c>
      <c r="C105" s="8">
        <v>0</v>
      </c>
      <c r="D105" s="8">
        <v>59</v>
      </c>
      <c r="E105" s="8">
        <v>256</v>
      </c>
      <c r="F105" s="8" t="s">
        <v>283</v>
      </c>
      <c r="G105" s="8" t="s">
        <v>283</v>
      </c>
      <c r="H105" s="8">
        <v>11.6</v>
      </c>
      <c r="I105" s="8">
        <v>37.9</v>
      </c>
      <c r="J105" s="8" t="s">
        <v>283</v>
      </c>
      <c r="K105" s="8" t="s">
        <v>30</v>
      </c>
      <c r="L105" s="8">
        <v>0</v>
      </c>
      <c r="M105" s="8" t="s">
        <v>297</v>
      </c>
      <c r="N105" s="8">
        <v>1.8</v>
      </c>
      <c r="O105" s="8" t="s">
        <v>283</v>
      </c>
      <c r="P105" s="8" t="s">
        <v>283</v>
      </c>
      <c r="Q105" s="8" t="s">
        <v>31</v>
      </c>
      <c r="R105" s="8">
        <v>91.6</v>
      </c>
      <c r="S105" s="8">
        <v>262.20999999999998</v>
      </c>
      <c r="T105" s="8">
        <v>13.14</v>
      </c>
      <c r="U105" s="8">
        <f t="shared" si="7"/>
        <v>5.2332389115738405</v>
      </c>
      <c r="V105" s="8">
        <f t="shared" si="8"/>
        <v>3.397899026109334</v>
      </c>
      <c r="W105" s="8">
        <f t="shared" si="9"/>
        <v>5.4248188423265598</v>
      </c>
      <c r="X105" s="8">
        <f t="shared" si="10"/>
        <v>0.11767621690026156</v>
      </c>
      <c r="Y105" s="8">
        <f t="shared" si="11"/>
        <v>6.5112445621662562</v>
      </c>
      <c r="Z105" s="8">
        <f t="shared" si="12"/>
        <v>3.2393146343757095</v>
      </c>
      <c r="AA105" s="8">
        <f t="shared" si="13"/>
        <v>2.8997101489011827</v>
      </c>
      <c r="AB105" s="8">
        <v>0.6</v>
      </c>
      <c r="AC105" s="8">
        <v>18.3</v>
      </c>
    </row>
    <row r="106" spans="1:29" s="8" customFormat="1" x14ac:dyDescent="0.25">
      <c r="A106" s="8" t="s">
        <v>138</v>
      </c>
      <c r="B106" s="8">
        <v>1</v>
      </c>
      <c r="C106" s="8">
        <v>0</v>
      </c>
      <c r="D106" s="8">
        <v>52</v>
      </c>
      <c r="E106" s="8">
        <v>129</v>
      </c>
      <c r="F106" s="8" t="s">
        <v>283</v>
      </c>
      <c r="G106" s="8" t="s">
        <v>283</v>
      </c>
      <c r="H106" s="8">
        <v>15.4</v>
      </c>
      <c r="I106" s="8">
        <v>41.9</v>
      </c>
      <c r="J106" s="8" t="s">
        <v>283</v>
      </c>
      <c r="K106" s="8" t="s">
        <v>30</v>
      </c>
      <c r="L106" s="8">
        <v>0</v>
      </c>
      <c r="M106" s="8" t="s">
        <v>296</v>
      </c>
      <c r="N106" s="8">
        <v>3.8</v>
      </c>
      <c r="O106" s="8" t="s">
        <v>283</v>
      </c>
      <c r="P106" s="8" t="s">
        <v>298</v>
      </c>
      <c r="Q106" s="8" t="s">
        <v>32</v>
      </c>
      <c r="R106" s="8">
        <v>11.1</v>
      </c>
      <c r="S106" s="8">
        <v>43.31</v>
      </c>
      <c r="T106" s="8">
        <v>12.22</v>
      </c>
      <c r="U106" s="8">
        <f t="shared" si="7"/>
        <v>1.381518054721468</v>
      </c>
      <c r="V106" s="8">
        <f t="shared" si="8"/>
        <v>1.9025768518138975E-2</v>
      </c>
      <c r="W106" s="8">
        <f t="shared" si="9"/>
        <v>1.7935845567704369</v>
      </c>
      <c r="X106" s="8">
        <f t="shared" si="10"/>
        <v>-3.3182739704610553E-2</v>
      </c>
      <c r="Y106" s="8">
        <f t="shared" si="11"/>
        <v>2.7613429235553166</v>
      </c>
      <c r="Z106" s="8">
        <f t="shared" si="12"/>
        <v>3.0943020979937508E-2</v>
      </c>
      <c r="AA106" s="8">
        <f t="shared" si="13"/>
        <v>-0.60269895028345166</v>
      </c>
      <c r="AB106" s="8">
        <v>1.5</v>
      </c>
      <c r="AC106" s="8">
        <v>13.6</v>
      </c>
    </row>
    <row r="107" spans="1:29" s="8" customFormat="1" x14ac:dyDescent="0.25">
      <c r="A107" s="8" t="s">
        <v>139</v>
      </c>
      <c r="B107" s="8">
        <v>1</v>
      </c>
      <c r="C107" s="8">
        <v>0</v>
      </c>
      <c r="D107" s="8">
        <v>67</v>
      </c>
      <c r="E107" s="8">
        <v>210</v>
      </c>
      <c r="F107" s="8" t="s">
        <v>283</v>
      </c>
      <c r="G107" s="8" t="s">
        <v>283</v>
      </c>
      <c r="H107" s="8">
        <v>16.2</v>
      </c>
      <c r="I107" s="8">
        <v>34.5</v>
      </c>
      <c r="J107" s="8" t="s">
        <v>283</v>
      </c>
      <c r="K107" s="8" t="s">
        <v>30</v>
      </c>
      <c r="L107" s="8">
        <v>0</v>
      </c>
      <c r="M107" s="8" t="s">
        <v>296</v>
      </c>
      <c r="N107" s="8">
        <v>12.1</v>
      </c>
      <c r="O107" s="8" t="s">
        <v>283</v>
      </c>
      <c r="P107" s="8" t="s">
        <v>283</v>
      </c>
      <c r="Q107" s="8" t="s">
        <v>30</v>
      </c>
      <c r="R107" s="8">
        <v>64.099999999999994</v>
      </c>
      <c r="S107" s="8">
        <v>5542.8</v>
      </c>
      <c r="T107" s="8">
        <v>11.38</v>
      </c>
      <c r="U107" s="8">
        <f t="shared" si="7"/>
        <v>7.2824076361052814</v>
      </c>
      <c r="V107" s="8">
        <f t="shared" si="8"/>
        <v>7.0636765932032279</v>
      </c>
      <c r="W107" s="8">
        <f t="shared" si="9"/>
        <v>9.6868316117512627</v>
      </c>
      <c r="X107" s="8">
        <f t="shared" si="10"/>
        <v>2.993047016067143</v>
      </c>
      <c r="Y107" s="8">
        <f t="shared" si="11"/>
        <v>11.19253136633488</v>
      </c>
      <c r="Z107" s="8">
        <f t="shared" si="12"/>
        <v>6.833872117338335</v>
      </c>
      <c r="AA107" s="8">
        <f t="shared" si="13"/>
        <v>6.6332798386691998</v>
      </c>
      <c r="AB107" s="8">
        <v>4.5</v>
      </c>
      <c r="AC107" s="8">
        <v>35.700000000000003</v>
      </c>
    </row>
    <row r="108" spans="1:29" s="8" customFormat="1" x14ac:dyDescent="0.25">
      <c r="A108" s="8" t="s">
        <v>140</v>
      </c>
      <c r="B108" s="8">
        <v>1</v>
      </c>
      <c r="C108" s="8">
        <v>0</v>
      </c>
      <c r="D108" s="8">
        <v>57</v>
      </c>
      <c r="E108" s="8">
        <v>208</v>
      </c>
      <c r="F108" s="8" t="s">
        <v>283</v>
      </c>
      <c r="G108" s="8" t="s">
        <v>283</v>
      </c>
      <c r="H108" s="8">
        <v>17.3</v>
      </c>
      <c r="I108" s="8">
        <v>44.4</v>
      </c>
      <c r="J108" s="8" t="s">
        <v>283</v>
      </c>
      <c r="K108" s="8" t="s">
        <v>30</v>
      </c>
      <c r="L108" s="8">
        <v>0</v>
      </c>
      <c r="M108" s="8" t="s">
        <v>296</v>
      </c>
      <c r="N108" s="8">
        <v>5</v>
      </c>
      <c r="O108" s="8" t="s">
        <v>283</v>
      </c>
      <c r="P108" s="8" t="s">
        <v>283</v>
      </c>
      <c r="Q108" s="8" t="s">
        <v>30</v>
      </c>
      <c r="R108" s="8">
        <v>40.9</v>
      </c>
      <c r="S108" s="8">
        <v>19.55</v>
      </c>
      <c r="T108" s="8">
        <v>11.04</v>
      </c>
      <c r="U108" s="8">
        <f t="shared" si="7"/>
        <v>2.6502577338405882</v>
      </c>
      <c r="V108" s="8">
        <f t="shared" si="8"/>
        <v>8.7038523460345019E-2</v>
      </c>
      <c r="W108" s="8">
        <f t="shared" si="9"/>
        <v>1.3565136659011547</v>
      </c>
      <c r="X108" s="8">
        <f t="shared" si="10"/>
        <v>-0.95906875274645143</v>
      </c>
      <c r="Y108" s="8">
        <f t="shared" si="11"/>
        <v>2.3329023718117443</v>
      </c>
      <c r="Z108" s="8">
        <f t="shared" si="12"/>
        <v>-6.3881876009744154E-2</v>
      </c>
      <c r="AA108" s="8">
        <f t="shared" si="13"/>
        <v>-0.34402101470913982</v>
      </c>
      <c r="AB108" s="8">
        <v>1.7</v>
      </c>
      <c r="AC108" s="8">
        <v>47.9</v>
      </c>
    </row>
    <row r="109" spans="1:29" s="8" customFormat="1" x14ac:dyDescent="0.25">
      <c r="A109" s="8" t="s">
        <v>141</v>
      </c>
      <c r="B109" s="8">
        <v>1</v>
      </c>
      <c r="C109" s="8">
        <v>0</v>
      </c>
      <c r="D109" s="8">
        <v>64</v>
      </c>
      <c r="E109" s="8">
        <v>118</v>
      </c>
      <c r="F109" s="8" t="s">
        <v>283</v>
      </c>
      <c r="G109" s="8" t="s">
        <v>283</v>
      </c>
      <c r="H109" s="8">
        <v>15.8</v>
      </c>
      <c r="I109" s="8">
        <v>32.4</v>
      </c>
      <c r="J109" s="8" t="s">
        <v>283</v>
      </c>
      <c r="K109" s="8" t="s">
        <v>30</v>
      </c>
      <c r="L109" s="8">
        <v>0</v>
      </c>
      <c r="M109" s="8" t="s">
        <v>297</v>
      </c>
      <c r="N109" s="8">
        <v>6.4</v>
      </c>
      <c r="O109" s="8" t="s">
        <v>283</v>
      </c>
      <c r="P109" s="8" t="s">
        <v>298</v>
      </c>
      <c r="Q109" s="8" t="s">
        <v>32</v>
      </c>
      <c r="R109" s="8">
        <v>10.7</v>
      </c>
      <c r="S109" s="8">
        <v>469.78</v>
      </c>
      <c r="T109" s="8">
        <v>10.199999999999999</v>
      </c>
      <c r="U109" s="8">
        <f t="shared" si="7"/>
        <v>3.7203777561239697</v>
      </c>
      <c r="V109" s="8">
        <f t="shared" si="8"/>
        <v>3.4936410269616882</v>
      </c>
      <c r="W109" s="8">
        <f t="shared" si="9"/>
        <v>5.4290096581963256</v>
      </c>
      <c r="X109" s="8">
        <f t="shared" si="10"/>
        <v>2.4489625601475402</v>
      </c>
      <c r="Y109" s="8">
        <f t="shared" si="11"/>
        <v>5.8475186851168317</v>
      </c>
      <c r="Z109" s="8">
        <f t="shared" si="12"/>
        <v>3.2100411428372801</v>
      </c>
      <c r="AA109" s="8">
        <f t="shared" si="13"/>
        <v>2.9680383327781699</v>
      </c>
      <c r="AB109" s="8">
        <v>1.4</v>
      </c>
      <c r="AC109" s="8">
        <v>27.2</v>
      </c>
    </row>
    <row r="110" spans="1:29" s="8" customFormat="1" x14ac:dyDescent="0.25">
      <c r="A110" s="8" t="s">
        <v>142</v>
      </c>
      <c r="B110" s="8">
        <v>1</v>
      </c>
      <c r="C110" s="8">
        <v>0</v>
      </c>
      <c r="D110" s="8">
        <v>45</v>
      </c>
      <c r="E110" s="8">
        <v>241</v>
      </c>
      <c r="F110" s="8" t="s">
        <v>283</v>
      </c>
      <c r="G110" s="8" t="s">
        <v>286</v>
      </c>
      <c r="H110" s="8">
        <v>41.4</v>
      </c>
      <c r="I110" s="8">
        <v>31.8</v>
      </c>
      <c r="J110" s="8">
        <v>3.3</v>
      </c>
      <c r="K110" s="8" t="s">
        <v>31</v>
      </c>
      <c r="L110" s="8">
        <v>0</v>
      </c>
      <c r="M110" s="8" t="s">
        <v>297</v>
      </c>
      <c r="N110" s="8">
        <v>7.3</v>
      </c>
      <c r="O110" s="8" t="s">
        <v>286</v>
      </c>
      <c r="P110" s="8" t="s">
        <v>298</v>
      </c>
      <c r="Q110" s="8" t="s">
        <v>33</v>
      </c>
      <c r="R110" s="8">
        <v>121000</v>
      </c>
      <c r="S110" s="8">
        <v>172147.01</v>
      </c>
      <c r="T110" s="8">
        <v>10</v>
      </c>
      <c r="U110" s="8">
        <f t="shared" si="7"/>
        <v>14.897464080126658</v>
      </c>
      <c r="V110" s="8">
        <f t="shared" si="8"/>
        <v>11.064206091003937</v>
      </c>
      <c r="W110" s="8">
        <f t="shared" si="9"/>
        <v>16.213517633206294</v>
      </c>
      <c r="X110" s="8">
        <f t="shared" si="10"/>
        <v>3.7951485565835865</v>
      </c>
      <c r="Y110" s="8">
        <f t="shared" si="11"/>
        <v>17.854144019920483</v>
      </c>
      <c r="Z110" s="8">
        <f t="shared" si="12"/>
        <v>12.791009032407736</v>
      </c>
      <c r="AA110" s="8">
        <f t="shared" si="13"/>
        <v>11.635574232205411</v>
      </c>
      <c r="AB110" s="8">
        <v>8</v>
      </c>
      <c r="AC110" s="8">
        <v>82.1</v>
      </c>
    </row>
    <row r="111" spans="1:29" s="8" customFormat="1" x14ac:dyDescent="0.25">
      <c r="A111" s="8" t="s">
        <v>143</v>
      </c>
      <c r="B111" s="8">
        <v>1</v>
      </c>
      <c r="C111" s="8">
        <v>0</v>
      </c>
      <c r="D111" s="8">
        <v>42</v>
      </c>
      <c r="E111" s="8">
        <v>197</v>
      </c>
      <c r="F111" s="8" t="s">
        <v>283</v>
      </c>
      <c r="G111" s="8" t="s">
        <v>286</v>
      </c>
      <c r="H111" s="8">
        <v>28.5</v>
      </c>
      <c r="I111" s="8">
        <v>30.6</v>
      </c>
      <c r="J111" s="8" t="s">
        <v>283</v>
      </c>
      <c r="K111" s="8" t="s">
        <v>31</v>
      </c>
      <c r="L111" s="8">
        <v>0</v>
      </c>
      <c r="M111" s="8" t="s">
        <v>297</v>
      </c>
      <c r="N111" s="8">
        <v>10.1</v>
      </c>
      <c r="O111" s="8" t="s">
        <v>286</v>
      </c>
      <c r="P111" s="8" t="s">
        <v>283</v>
      </c>
      <c r="Q111" s="8" t="s">
        <v>33</v>
      </c>
      <c r="R111" s="8">
        <v>50899</v>
      </c>
      <c r="S111" s="8">
        <v>74386.89</v>
      </c>
      <c r="T111" s="8">
        <v>10</v>
      </c>
      <c r="U111" s="8">
        <f t="shared" si="7"/>
        <v>13.26278985941409</v>
      </c>
      <c r="V111" s="8">
        <f t="shared" si="8"/>
        <v>9.5898532640739642</v>
      </c>
      <c r="W111" s="8">
        <f t="shared" si="9"/>
        <v>14.605193395401475</v>
      </c>
      <c r="X111" s="8">
        <f t="shared" si="10"/>
        <v>3.6232650834836546</v>
      </c>
      <c r="Y111" s="8">
        <f t="shared" si="11"/>
        <v>16.538091883500915</v>
      </c>
      <c r="Z111" s="8">
        <f t="shared" si="12"/>
        <v>11.357881573877492</v>
      </c>
      <c r="AA111" s="8">
        <f t="shared" si="13"/>
        <v>10.083094603883893</v>
      </c>
      <c r="AB111" s="8">
        <v>4.8</v>
      </c>
      <c r="AC111" s="8">
        <v>320</v>
      </c>
    </row>
    <row r="112" spans="1:29" s="8" customFormat="1" x14ac:dyDescent="0.25">
      <c r="A112" s="8" t="s">
        <v>144</v>
      </c>
      <c r="B112" s="8">
        <v>1</v>
      </c>
      <c r="C112" s="8">
        <v>0</v>
      </c>
      <c r="D112" s="8">
        <v>32</v>
      </c>
      <c r="E112" s="8">
        <v>315</v>
      </c>
      <c r="F112" s="8" t="s">
        <v>283</v>
      </c>
      <c r="G112" s="8" t="s">
        <v>283</v>
      </c>
      <c r="H112" s="8">
        <v>9.4</v>
      </c>
      <c r="I112" s="8">
        <v>44.3</v>
      </c>
      <c r="J112" s="8" t="s">
        <v>283</v>
      </c>
      <c r="K112" s="8" t="s">
        <v>30</v>
      </c>
      <c r="L112" s="8">
        <v>0</v>
      </c>
      <c r="M112" s="8" t="s">
        <v>296</v>
      </c>
      <c r="N112" s="8">
        <v>22.1</v>
      </c>
      <c r="O112" s="8" t="s">
        <v>283</v>
      </c>
      <c r="P112" s="8" t="s">
        <v>283</v>
      </c>
      <c r="Q112" s="8" t="s">
        <v>30</v>
      </c>
      <c r="R112" s="8">
        <v>538</v>
      </c>
      <c r="S112" s="8">
        <v>57330.400000000001</v>
      </c>
      <c r="T112" s="8">
        <v>10</v>
      </c>
      <c r="U112" s="8">
        <f t="shared" ref="U112:U118" si="14">1.67*B112+0.09*D112+0.04*T112+2.34*LOG10(R112)+1.33*LOG10(S112)-10.08</f>
        <v>7.588682537688717</v>
      </c>
      <c r="V112" s="8">
        <f t="shared" ref="V112:V118" si="15">0.733*B112+0.099*D112+0.073*T112+0.84*LOG10(R112)+2.364*LOG10(S112)-11.501</f>
        <v>6.6726791851355696</v>
      </c>
      <c r="W112" s="8">
        <f t="shared" ref="W112:W118" si="16">-8.654+0.044*D112+1.329*B112+0.063*T112+0.885*LOG10(R112)+3.138*LOG10(S112)</f>
        <v>12.061554355792529</v>
      </c>
      <c r="X112" s="8">
        <f t="shared" ref="X112:X118" si="17">-8.1942+0.114*D112+0.8829*B112+0.761*LOG10(R112)+0.0965*T112+1.0855*LOG10(S112)-0.0181*E112-0.0043*H112</f>
        <v>-1.1968678012184994</v>
      </c>
      <c r="Y112" s="8">
        <f t="shared" ref="Y112:Y118" si="18">-16.01+0.064*D112+1.569*B112-0.005*E112-0.06*H112+0.161*I112+0.077*T112+1.38*LOG10(R112)+3.858*LOG10(S112)</f>
        <v>15.496628762016673</v>
      </c>
      <c r="Z112" s="8">
        <f t="shared" ref="Z112:Z118" si="19">-7.5771177+0.04666357*D112-0.57611693*C112+0.42243533*LN(R112)+1.1051891*LN(S112)</f>
        <v>8.6814299011710254</v>
      </c>
      <c r="AA112" s="8">
        <f t="shared" ref="AA112:AA118" si="20">-11.203+0.699*B112+0.094*D112+1.076*LOG10(R112)+2.376*LOG10(S112)</f>
        <v>6.7482444218556576</v>
      </c>
      <c r="AB112" s="8">
        <v>2.2999999999999998</v>
      </c>
      <c r="AC112" s="8">
        <v>6.1</v>
      </c>
    </row>
    <row r="113" spans="1:29" s="8" customFormat="1" x14ac:dyDescent="0.25">
      <c r="A113" s="8" t="s">
        <v>145</v>
      </c>
      <c r="B113" s="8">
        <v>1</v>
      </c>
      <c r="C113" s="8">
        <v>0</v>
      </c>
      <c r="D113" s="8">
        <v>44</v>
      </c>
      <c r="E113" s="8">
        <v>349</v>
      </c>
      <c r="F113" s="8" t="s">
        <v>283</v>
      </c>
      <c r="G113" s="8" t="s">
        <v>283</v>
      </c>
      <c r="H113" s="8">
        <v>10.9</v>
      </c>
      <c r="I113" s="8">
        <v>43.8</v>
      </c>
      <c r="J113" s="8" t="s">
        <v>283</v>
      </c>
      <c r="K113" s="8" t="s">
        <v>30</v>
      </c>
      <c r="L113" s="8">
        <v>0</v>
      </c>
      <c r="M113" s="8" t="s">
        <v>296</v>
      </c>
      <c r="N113" s="8">
        <v>14.3</v>
      </c>
      <c r="O113" s="8" t="s">
        <v>286</v>
      </c>
      <c r="P113" s="8" t="s">
        <v>298</v>
      </c>
      <c r="Q113" s="8" t="s">
        <v>32</v>
      </c>
      <c r="R113" s="8">
        <v>121000</v>
      </c>
      <c r="S113" s="8">
        <v>702.44</v>
      </c>
      <c r="T113" s="8">
        <v>10</v>
      </c>
      <c r="U113" s="8">
        <f t="shared" si="14"/>
        <v>11.629708048060882</v>
      </c>
      <c r="V113" s="8">
        <f t="shared" si="15"/>
        <v>5.3169239407757427</v>
      </c>
      <c r="W113" s="8">
        <f t="shared" si="16"/>
        <v>8.6719248297307967</v>
      </c>
      <c r="X113" s="8">
        <f t="shared" si="17"/>
        <v>-0.73607600943701512</v>
      </c>
      <c r="Y113" s="8">
        <f t="shared" si="18"/>
        <v>11.794262236680051</v>
      </c>
      <c r="Z113" s="8">
        <f t="shared" si="19"/>
        <v>6.6640988769498462</v>
      </c>
      <c r="AA113" s="8">
        <f t="shared" si="20"/>
        <v>5.8646205989811362</v>
      </c>
      <c r="AB113" s="8">
        <v>1.7</v>
      </c>
      <c r="AC113" s="8">
        <v>18.5</v>
      </c>
    </row>
    <row r="114" spans="1:29" s="8" customFormat="1" x14ac:dyDescent="0.25">
      <c r="A114" s="8" t="s">
        <v>146</v>
      </c>
      <c r="B114" s="8">
        <v>1</v>
      </c>
      <c r="C114" s="8">
        <v>0</v>
      </c>
      <c r="D114" s="8">
        <v>55</v>
      </c>
      <c r="E114" s="8">
        <v>94</v>
      </c>
      <c r="F114" s="8" t="s">
        <v>283</v>
      </c>
      <c r="G114" s="8" t="s">
        <v>283</v>
      </c>
      <c r="H114" s="8">
        <v>22.4</v>
      </c>
      <c r="I114" s="8">
        <v>35.299999999999997</v>
      </c>
      <c r="J114" s="8" t="s">
        <v>283</v>
      </c>
      <c r="K114" s="8" t="s">
        <v>30</v>
      </c>
      <c r="L114" s="8">
        <v>1</v>
      </c>
      <c r="M114" s="8" t="s">
        <v>296</v>
      </c>
      <c r="N114" s="8">
        <v>13.9</v>
      </c>
      <c r="O114" s="8" t="s">
        <v>283</v>
      </c>
      <c r="P114" s="8" t="s">
        <v>283</v>
      </c>
      <c r="Q114" s="8" t="s">
        <v>30</v>
      </c>
      <c r="R114" s="8">
        <v>31.6</v>
      </c>
      <c r="S114" s="8">
        <v>216.98</v>
      </c>
      <c r="T114" s="8">
        <v>9.91</v>
      </c>
      <c r="U114" s="8">
        <f t="shared" si="14"/>
        <v>3.5531059807944008</v>
      </c>
      <c r="V114" s="8">
        <f t="shared" si="15"/>
        <v>2.1834633316947833</v>
      </c>
      <c r="W114" s="8">
        <f t="shared" si="16"/>
        <v>4.3782381019763079</v>
      </c>
      <c r="X114" s="8">
        <f t="shared" si="17"/>
        <v>1.7947404595010206</v>
      </c>
      <c r="Y114" s="8">
        <f t="shared" si="18"/>
        <v>4.7948453953735299</v>
      </c>
      <c r="Z114" s="8">
        <f t="shared" si="19"/>
        <v>2.3938162665903846</v>
      </c>
      <c r="AA114" s="8">
        <f t="shared" si="20"/>
        <v>1.8309965196510793</v>
      </c>
      <c r="AB114" s="8">
        <v>3.1</v>
      </c>
      <c r="AC114" s="8">
        <v>56.3</v>
      </c>
    </row>
    <row r="115" spans="1:29" s="8" customFormat="1" x14ac:dyDescent="0.25">
      <c r="A115" s="8" t="s">
        <v>147</v>
      </c>
      <c r="B115" s="8">
        <v>1</v>
      </c>
      <c r="C115" s="8">
        <v>0</v>
      </c>
      <c r="D115" s="8">
        <v>53</v>
      </c>
      <c r="E115" s="8">
        <v>146</v>
      </c>
      <c r="F115" s="8" t="s">
        <v>283</v>
      </c>
      <c r="G115" s="8" t="s">
        <v>283</v>
      </c>
      <c r="H115" s="8">
        <v>12.2</v>
      </c>
      <c r="I115" s="8">
        <v>39.299999999999997</v>
      </c>
      <c r="J115" s="8" t="s">
        <v>283</v>
      </c>
      <c r="K115" s="8" t="s">
        <v>30</v>
      </c>
      <c r="L115" s="8">
        <v>1</v>
      </c>
      <c r="M115" s="8" t="s">
        <v>297</v>
      </c>
      <c r="N115" s="8">
        <v>3.7</v>
      </c>
      <c r="O115" s="8" t="s">
        <v>283</v>
      </c>
      <c r="P115" s="8" t="s">
        <v>283</v>
      </c>
      <c r="Q115" s="8" t="s">
        <v>31</v>
      </c>
      <c r="R115" s="8">
        <v>74.7</v>
      </c>
      <c r="S115" s="8">
        <v>359.4</v>
      </c>
      <c r="T115" s="8">
        <v>9.2100000000000009</v>
      </c>
      <c r="U115" s="8">
        <f t="shared" si="14"/>
        <v>4.5108890450360644</v>
      </c>
      <c r="V115" s="8">
        <f t="shared" si="15"/>
        <v>2.7663058695602007</v>
      </c>
      <c r="W115" s="8">
        <f t="shared" si="16"/>
        <v>5.2645227249681597</v>
      </c>
      <c r="X115" s="8">
        <f t="shared" si="17"/>
        <v>1.1240819759765599</v>
      </c>
      <c r="Y115" s="8">
        <f t="shared" si="18"/>
        <v>6.9700726352633069</v>
      </c>
      <c r="Z115" s="8">
        <f t="shared" si="19"/>
        <v>3.2216323946699745</v>
      </c>
      <c r="AA115" s="8">
        <f t="shared" si="20"/>
        <v>2.5657464684619105</v>
      </c>
      <c r="AB115" s="8">
        <v>2.7</v>
      </c>
      <c r="AC115" s="8">
        <v>7.5</v>
      </c>
    </row>
    <row r="116" spans="1:29" s="8" customFormat="1" x14ac:dyDescent="0.25">
      <c r="A116" s="8" t="s">
        <v>148</v>
      </c>
      <c r="B116" s="8">
        <v>1</v>
      </c>
      <c r="C116" s="8">
        <v>0</v>
      </c>
      <c r="D116" s="8">
        <v>51</v>
      </c>
      <c r="E116" s="8">
        <v>142</v>
      </c>
      <c r="F116" s="8" t="s">
        <v>283</v>
      </c>
      <c r="G116" s="8" t="s">
        <v>283</v>
      </c>
      <c r="H116" s="8">
        <v>24.9</v>
      </c>
      <c r="I116" s="8">
        <v>33.9</v>
      </c>
      <c r="J116" s="8" t="s">
        <v>283</v>
      </c>
      <c r="K116" s="8" t="s">
        <v>30</v>
      </c>
      <c r="L116" s="8">
        <v>1</v>
      </c>
      <c r="M116" s="8" t="s">
        <v>297</v>
      </c>
      <c r="N116" s="8">
        <v>11.5</v>
      </c>
      <c r="O116" s="8" t="s">
        <v>283</v>
      </c>
      <c r="P116" s="8" t="s">
        <v>298</v>
      </c>
      <c r="Q116" s="8" t="s">
        <v>32</v>
      </c>
      <c r="R116" s="8">
        <v>30.3</v>
      </c>
      <c r="S116" s="8">
        <v>3828.59</v>
      </c>
      <c r="T116" s="8">
        <v>9.1999999999999993</v>
      </c>
      <c r="U116" s="8">
        <f t="shared" si="14"/>
        <v>4.7800174353755356</v>
      </c>
      <c r="V116" s="8">
        <f t="shared" si="15"/>
        <v>4.6673156745463356</v>
      </c>
      <c r="W116" s="8">
        <f t="shared" si="16"/>
        <v>8.0532526709811432</v>
      </c>
      <c r="X116" s="8">
        <f t="shared" si="17"/>
        <v>1.7299965235385935</v>
      </c>
      <c r="Y116" s="8">
        <f t="shared" si="18"/>
        <v>8.6530547517662484</v>
      </c>
      <c r="Z116" s="8">
        <f t="shared" si="19"/>
        <v>5.3618021165802707</v>
      </c>
      <c r="AA116" s="8">
        <f t="shared" si="20"/>
        <v>4.3973326012008229</v>
      </c>
      <c r="AB116" s="8">
        <v>1.6</v>
      </c>
      <c r="AC116" s="8">
        <v>27.7</v>
      </c>
    </row>
    <row r="117" spans="1:29" s="8" customFormat="1" x14ac:dyDescent="0.25">
      <c r="A117" s="8" t="s">
        <v>149</v>
      </c>
      <c r="B117" s="8">
        <v>1</v>
      </c>
      <c r="C117" s="8">
        <v>0</v>
      </c>
      <c r="D117" s="8">
        <v>47</v>
      </c>
      <c r="E117" s="8">
        <v>385</v>
      </c>
      <c r="F117" s="8" t="s">
        <v>283</v>
      </c>
      <c r="G117" s="8" t="s">
        <v>283</v>
      </c>
      <c r="H117" s="8">
        <v>33.4</v>
      </c>
      <c r="I117" s="8">
        <v>30.8</v>
      </c>
      <c r="J117" s="8" t="s">
        <v>283</v>
      </c>
      <c r="K117" s="8" t="s">
        <v>30</v>
      </c>
      <c r="L117" s="8">
        <v>1</v>
      </c>
      <c r="M117" s="8" t="s">
        <v>297</v>
      </c>
      <c r="N117" s="8">
        <v>10.1</v>
      </c>
      <c r="O117" s="8" t="s">
        <v>286</v>
      </c>
      <c r="P117" s="8" t="s">
        <v>298</v>
      </c>
      <c r="Q117" s="8" t="s">
        <v>32</v>
      </c>
      <c r="R117" s="8">
        <v>476</v>
      </c>
      <c r="S117" s="8">
        <v>219116.33</v>
      </c>
      <c r="T117" s="8">
        <v>9.08</v>
      </c>
      <c r="U117" s="8">
        <f t="shared" si="14"/>
        <v>9.5518976805720417</v>
      </c>
      <c r="V117" s="8">
        <f t="shared" si="15"/>
        <v>9.4223849380981424</v>
      </c>
      <c r="W117" s="8">
        <f t="shared" si="16"/>
        <v>14.443759503807794</v>
      </c>
      <c r="X117" s="8">
        <f t="shared" si="17"/>
        <v>-0.3542386729915773</v>
      </c>
      <c r="Y117" s="8">
        <f t="shared" si="18"/>
        <v>14.595380761997205</v>
      </c>
      <c r="Z117" s="8">
        <f t="shared" si="19"/>
        <v>10.811466497004846</v>
      </c>
      <c r="AA117" s="8">
        <f t="shared" si="20"/>
        <v>9.4845482758833928</v>
      </c>
      <c r="AB117" s="8">
        <v>1.3</v>
      </c>
      <c r="AC117" s="8">
        <v>29.9</v>
      </c>
    </row>
    <row r="118" spans="1:29" s="8" customFormat="1" x14ac:dyDescent="0.25">
      <c r="A118" s="8" t="s">
        <v>150</v>
      </c>
      <c r="B118" s="8">
        <v>1</v>
      </c>
      <c r="C118" s="8">
        <v>0</v>
      </c>
      <c r="D118" s="8">
        <v>64</v>
      </c>
      <c r="E118" s="8">
        <v>178</v>
      </c>
      <c r="F118" s="8" t="s">
        <v>283</v>
      </c>
      <c r="G118" s="8" t="s">
        <v>283</v>
      </c>
      <c r="H118" s="8">
        <v>13.4</v>
      </c>
      <c r="I118" s="8">
        <v>32.299999999999997</v>
      </c>
      <c r="J118" s="8" t="s">
        <v>283</v>
      </c>
      <c r="K118" s="8" t="s">
        <v>30</v>
      </c>
      <c r="L118" s="8">
        <v>3</v>
      </c>
      <c r="M118" s="8" t="s">
        <v>296</v>
      </c>
      <c r="N118" s="8">
        <v>5.8</v>
      </c>
      <c r="O118" s="8" t="s">
        <v>286</v>
      </c>
      <c r="P118" s="8" t="s">
        <v>283</v>
      </c>
      <c r="Q118" s="8" t="s">
        <v>32</v>
      </c>
      <c r="R118" s="8">
        <v>117</v>
      </c>
      <c r="S118" s="8">
        <v>1324.86</v>
      </c>
      <c r="T118" s="8">
        <v>8.32</v>
      </c>
      <c r="U118" s="8">
        <f t="shared" si="14"/>
        <v>6.6748410006983274</v>
      </c>
      <c r="V118" s="8">
        <f t="shared" si="15"/>
        <v>5.2934459758050476</v>
      </c>
      <c r="W118" s="8">
        <f t="shared" si="16"/>
        <v>7.6428739103959007</v>
      </c>
      <c r="X118" s="8">
        <f t="shared" si="17"/>
        <v>2.4711649629034613</v>
      </c>
      <c r="Y118" s="8">
        <f t="shared" si="18"/>
        <v>8.7013683034135276</v>
      </c>
      <c r="Z118" s="8">
        <f t="shared" si="19"/>
        <v>5.3663343393704581</v>
      </c>
      <c r="AA118" s="8">
        <f t="shared" si="20"/>
        <v>5.155643879034697</v>
      </c>
      <c r="AB118" s="8">
        <v>2.5</v>
      </c>
      <c r="AC118" s="8">
        <v>121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1FD58-B71F-4480-BAF2-1C5EAD04044B}">
  <dimension ref="A1:AB29"/>
  <sheetViews>
    <sheetView topLeftCell="S1" workbookViewId="0">
      <pane ySplit="1" topLeftCell="A2" activePane="bottomLeft" state="frozen"/>
      <selection pane="bottomLeft" activeCell="R1" sqref="R1"/>
    </sheetView>
  </sheetViews>
  <sheetFormatPr defaultRowHeight="13.8" x14ac:dyDescent="0.25"/>
  <cols>
    <col min="1" max="1" width="24.6640625" customWidth="1"/>
    <col min="2" max="2" width="28.77734375" customWidth="1"/>
    <col min="3" max="3" width="36.5546875" customWidth="1"/>
    <col min="4" max="4" width="9.44140625" customWidth="1"/>
    <col min="5" max="5" width="18.6640625" customWidth="1"/>
    <col min="6" max="6" width="21.77734375" customWidth="1"/>
    <col min="7" max="7" width="7.21875" customWidth="1"/>
    <col min="8" max="8" width="25.44140625" customWidth="1"/>
    <col min="9" max="9" width="18" customWidth="1"/>
    <col min="10" max="10" width="33.88671875" customWidth="1"/>
    <col min="11" max="11" width="31.5546875" customWidth="1"/>
    <col min="12" max="12" width="26.33203125" customWidth="1"/>
    <col min="13" max="13" width="28.21875" customWidth="1"/>
    <col min="14" max="14" width="23.6640625" customWidth="1"/>
    <col min="15" max="15" width="15.88671875" customWidth="1"/>
    <col min="16" max="16" width="35.21875" customWidth="1"/>
    <col min="17" max="17" width="27.44140625" customWidth="1"/>
    <col min="18" max="18" width="65.44140625" customWidth="1"/>
    <col min="19" max="19" width="8.21875" customWidth="1"/>
    <col min="23" max="23" width="11.44140625" customWidth="1"/>
    <col min="24" max="24" width="12.88671875" customWidth="1"/>
    <col min="27" max="27" width="34.6640625" customWidth="1"/>
    <col min="28" max="28" width="38.109375" customWidth="1"/>
  </cols>
  <sheetData>
    <row r="1" spans="1:28" ht="16.2" x14ac:dyDescent="0.25">
      <c r="A1" t="s">
        <v>312</v>
      </c>
      <c r="B1" t="s">
        <v>314</v>
      </c>
      <c r="C1" t="s">
        <v>315</v>
      </c>
      <c r="D1" t="s">
        <v>280</v>
      </c>
      <c r="E1" t="s">
        <v>281</v>
      </c>
      <c r="F1" t="s">
        <v>282</v>
      </c>
      <c r="G1" t="s">
        <v>285</v>
      </c>
      <c r="H1" t="s">
        <v>287</v>
      </c>
      <c r="I1" t="s">
        <v>288</v>
      </c>
      <c r="J1" t="s">
        <v>289</v>
      </c>
      <c r="K1" s="8" t="s">
        <v>313</v>
      </c>
      <c r="L1" s="8" t="s">
        <v>290</v>
      </c>
      <c r="M1" t="s">
        <v>291</v>
      </c>
      <c r="N1" t="s">
        <v>292</v>
      </c>
      <c r="O1" s="12" t="s">
        <v>293</v>
      </c>
      <c r="P1" t="s">
        <v>294</v>
      </c>
      <c r="Q1" t="s">
        <v>317</v>
      </c>
      <c r="R1" t="s">
        <v>318</v>
      </c>
      <c r="S1" t="s">
        <v>319</v>
      </c>
      <c r="T1" t="s">
        <v>0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320</v>
      </c>
      <c r="AB1" t="s">
        <v>321</v>
      </c>
    </row>
    <row r="2" spans="1:28" s="1" customFormat="1" ht="14.4" x14ac:dyDescent="0.25">
      <c r="A2" s="1" t="s">
        <v>151</v>
      </c>
      <c r="B2" s="1">
        <v>1</v>
      </c>
      <c r="C2" s="1">
        <v>0</v>
      </c>
      <c r="D2" s="1">
        <v>59</v>
      </c>
      <c r="E2" s="1">
        <v>205</v>
      </c>
      <c r="F2" s="1" t="s">
        <v>283</v>
      </c>
      <c r="G2" s="1" t="s">
        <v>283</v>
      </c>
      <c r="H2" s="1">
        <v>13.3</v>
      </c>
      <c r="I2" s="1">
        <v>43.8</v>
      </c>
      <c r="J2" s="1" t="s">
        <v>283</v>
      </c>
      <c r="K2" s="1" t="s">
        <v>12</v>
      </c>
      <c r="L2" s="1">
        <v>0</v>
      </c>
      <c r="M2" s="1" t="s">
        <v>296</v>
      </c>
      <c r="N2" s="1">
        <v>3.5</v>
      </c>
      <c r="O2" s="1" t="s">
        <v>283</v>
      </c>
      <c r="P2" s="1" t="s">
        <v>283</v>
      </c>
      <c r="Q2" s="1">
        <v>2.86</v>
      </c>
      <c r="R2" s="1">
        <v>34.130000000000003</v>
      </c>
      <c r="S2" s="1">
        <v>5</v>
      </c>
      <c r="T2" s="1">
        <f t="shared" ref="T2:T29" si="0">1.67*B2+0.09*D2+0.04*S2+2.34*LOG10(Q2)+1.33*LOG10(R2)-10.08</f>
        <v>0.20696778093254942</v>
      </c>
      <c r="U2" s="1">
        <f t="shared" ref="U2:U29" si="1">0.733*B2+0.099*D2+0.073*S2+0.84*LOG10(Q2)+2.364*LOG10(R2)-11.501</f>
        <v>-0.55431834668090119</v>
      </c>
      <c r="V2" s="1">
        <f t="shared" ref="V2:V29" si="2">-8.654+0.044*D2+1.329*B2+0.063*S2+0.885*LOG10(Q2)+3.138*LOG10(R2)</f>
        <v>0.80086561193757166</v>
      </c>
      <c r="W2" s="1">
        <f t="shared" ref="W2:W29" si="3">-8.1942+0.114*D2+0.8829*B2+0.761*LOG10(Q2)+0.0965*S2+1.0855*LOG10(R2)-0.0181*E2-0.0043*H2</f>
        <v>-1.8589760078623365</v>
      </c>
      <c r="X2" s="1">
        <f t="shared" ref="X2:X29" si="4">-16.01+0.064*D2+1.569*B2-0.005*E2-0.06*H2+0.161*I2+0.077*S2+1.38*LOG10(Q2)+3.858*LOG10(R2)</f>
        <v>1.4934249258970649</v>
      </c>
      <c r="Y2" s="1">
        <f t="shared" ref="Y2:Y29" si="5">-7.5771177+0.04666357*D2-0.57611693*C2+0.42243533*LN(Q2)+1.1051891*LN(R2)</f>
        <v>-0.47855001069211989</v>
      </c>
      <c r="Z2" s="1">
        <f t="shared" ref="Z2:Z29" si="6">-11.203+0.699*B2+0.094*D2+1.076*LOG10(Q2)+2.376*LOG10(R2)</f>
        <v>-0.82421832740310341</v>
      </c>
      <c r="AA2" s="2">
        <v>5.67</v>
      </c>
      <c r="AB2" s="2">
        <v>48.5</v>
      </c>
    </row>
    <row r="3" spans="1:28" s="1" customFormat="1" ht="14.4" x14ac:dyDescent="0.25">
      <c r="A3" s="1" t="s">
        <v>152</v>
      </c>
      <c r="B3" s="1">
        <v>1</v>
      </c>
      <c r="C3" s="1">
        <v>0</v>
      </c>
      <c r="D3" s="1">
        <v>58</v>
      </c>
      <c r="E3" s="1">
        <v>218</v>
      </c>
      <c r="F3" s="1" t="s">
        <v>283</v>
      </c>
      <c r="G3" s="8" t="s">
        <v>286</v>
      </c>
      <c r="H3" s="1">
        <v>215.1</v>
      </c>
      <c r="I3" s="1">
        <v>33.700000000000003</v>
      </c>
      <c r="J3" s="1">
        <v>1.3</v>
      </c>
      <c r="K3" s="1" t="s">
        <v>10</v>
      </c>
      <c r="L3" s="1">
        <v>0</v>
      </c>
      <c r="M3" s="1" t="s">
        <v>297</v>
      </c>
      <c r="N3" s="1">
        <v>16.899999999999999</v>
      </c>
      <c r="O3" s="1" t="s">
        <v>283</v>
      </c>
      <c r="P3" s="1" t="s">
        <v>295</v>
      </c>
      <c r="Q3" s="1">
        <v>5.87</v>
      </c>
      <c r="R3" s="1">
        <v>180.87</v>
      </c>
      <c r="S3" s="1">
        <v>5</v>
      </c>
      <c r="T3" s="1">
        <f t="shared" si="0"/>
        <v>1.810910653237487</v>
      </c>
      <c r="U3" s="1">
        <f t="shared" si="1"/>
        <v>1.3210705022629714</v>
      </c>
      <c r="V3" s="1">
        <f t="shared" si="2"/>
        <v>3.3058609176839155</v>
      </c>
      <c r="W3" s="1">
        <f t="shared" si="3"/>
        <v>-2.0522250273165321</v>
      </c>
      <c r="X3" s="1">
        <f t="shared" si="4"/>
        <v>-9.1446593144173054</v>
      </c>
      <c r="Y3" s="1">
        <f t="shared" si="5"/>
        <v>1.6215466742125795</v>
      </c>
      <c r="Z3" s="1">
        <f t="shared" si="6"/>
        <v>1.1385574926204294</v>
      </c>
      <c r="AA3" s="1">
        <v>2.34</v>
      </c>
      <c r="AB3" s="1">
        <v>208</v>
      </c>
    </row>
    <row r="4" spans="1:28" s="1" customFormat="1" ht="14.4" x14ac:dyDescent="0.25">
      <c r="A4" s="1" t="s">
        <v>153</v>
      </c>
      <c r="B4" s="1">
        <v>0</v>
      </c>
      <c r="C4" s="1">
        <v>1</v>
      </c>
      <c r="D4" s="1">
        <v>48</v>
      </c>
      <c r="E4" s="1">
        <v>456</v>
      </c>
      <c r="F4" s="1" t="s">
        <v>283</v>
      </c>
      <c r="G4" s="1" t="s">
        <v>283</v>
      </c>
      <c r="H4" s="1">
        <v>17.7</v>
      </c>
      <c r="I4" s="1">
        <v>40.5</v>
      </c>
      <c r="J4" s="1" t="s">
        <v>283</v>
      </c>
      <c r="K4" s="1" t="s">
        <v>12</v>
      </c>
      <c r="L4" s="1">
        <v>0</v>
      </c>
      <c r="M4" s="1" t="s">
        <v>297</v>
      </c>
      <c r="N4" s="1">
        <v>3.4</v>
      </c>
      <c r="O4" s="1" t="s">
        <v>283</v>
      </c>
      <c r="P4" s="1" t="s">
        <v>300</v>
      </c>
      <c r="Q4" s="1">
        <v>1.1299999999999999</v>
      </c>
      <c r="R4" s="1">
        <v>23.74</v>
      </c>
      <c r="S4" s="1">
        <v>5</v>
      </c>
      <c r="T4" s="1">
        <f t="shared" si="0"/>
        <v>-3.606407091806096</v>
      </c>
      <c r="U4" s="1">
        <f t="shared" si="1"/>
        <v>-3.0877776981156213</v>
      </c>
      <c r="V4" s="1">
        <f t="shared" si="2"/>
        <v>-1.8637670950440937</v>
      </c>
      <c r="W4" s="1">
        <f t="shared" si="3"/>
        <v>-9.0359329887906572</v>
      </c>
      <c r="X4" s="1">
        <f t="shared" si="4"/>
        <v>-3.9946471509944335</v>
      </c>
      <c r="Y4" s="1">
        <f t="shared" si="5"/>
        <v>-2.3614419787240357</v>
      </c>
      <c r="Z4" s="1">
        <f t="shared" si="6"/>
        <v>-3.3657454168781116</v>
      </c>
      <c r="AA4" s="1">
        <v>228</v>
      </c>
      <c r="AB4" s="1">
        <v>10000</v>
      </c>
    </row>
    <row r="5" spans="1:28" s="1" customFormat="1" ht="14.4" x14ac:dyDescent="0.25">
      <c r="A5" s="1" t="s">
        <v>154</v>
      </c>
      <c r="B5" s="1">
        <v>0</v>
      </c>
      <c r="C5" s="1">
        <v>1</v>
      </c>
      <c r="D5" s="1">
        <v>62</v>
      </c>
      <c r="E5" s="1">
        <v>228</v>
      </c>
      <c r="F5" s="1" t="s">
        <v>283</v>
      </c>
      <c r="G5" s="1" t="s">
        <v>283</v>
      </c>
      <c r="H5" s="1">
        <v>9</v>
      </c>
      <c r="I5" s="1">
        <v>43</v>
      </c>
      <c r="J5" s="1" t="s">
        <v>283</v>
      </c>
      <c r="K5" s="1" t="s">
        <v>12</v>
      </c>
      <c r="L5" s="1">
        <v>0</v>
      </c>
      <c r="M5" s="1" t="s">
        <v>296</v>
      </c>
      <c r="N5" s="1">
        <v>5.3</v>
      </c>
      <c r="O5" s="1" t="s">
        <v>283</v>
      </c>
      <c r="P5" s="1" t="s">
        <v>298</v>
      </c>
      <c r="Q5" s="1">
        <v>2.52</v>
      </c>
      <c r="R5" s="1">
        <v>40.950000000000003</v>
      </c>
      <c r="S5" s="1">
        <v>5</v>
      </c>
      <c r="T5" s="1">
        <f t="shared" si="0"/>
        <v>-1.2164250394629246</v>
      </c>
      <c r="U5" s="1">
        <f t="shared" si="1"/>
        <v>-0.84945531173152489</v>
      </c>
      <c r="V5" s="1">
        <f t="shared" si="2"/>
        <v>-0.19650776407771264</v>
      </c>
      <c r="W5" s="1">
        <f t="shared" si="3"/>
        <v>-2.7536325733975624</v>
      </c>
      <c r="X5" s="1">
        <f t="shared" si="4"/>
        <v>0.36000831599858518</v>
      </c>
      <c r="Y5" s="1">
        <f t="shared" si="5"/>
        <v>-0.76680291982174342</v>
      </c>
      <c r="Z5" s="1">
        <f t="shared" si="6"/>
        <v>-1.1123777372339227</v>
      </c>
      <c r="AA5" s="1">
        <v>0.7</v>
      </c>
      <c r="AB5" s="1">
        <v>5.2</v>
      </c>
    </row>
    <row r="6" spans="1:28" s="1" customFormat="1" ht="14.4" x14ac:dyDescent="0.25">
      <c r="A6" s="1" t="s">
        <v>155</v>
      </c>
      <c r="B6" s="1">
        <v>0</v>
      </c>
      <c r="C6" s="1">
        <v>1</v>
      </c>
      <c r="D6" s="1">
        <v>73</v>
      </c>
      <c r="E6" s="1">
        <v>158</v>
      </c>
      <c r="F6" s="1" t="s">
        <v>283</v>
      </c>
      <c r="G6" s="8" t="s">
        <v>286</v>
      </c>
      <c r="H6" s="1">
        <v>20.3</v>
      </c>
      <c r="I6" s="1">
        <v>37.1</v>
      </c>
      <c r="J6" s="1" t="s">
        <v>283</v>
      </c>
      <c r="K6" s="1" t="s">
        <v>12</v>
      </c>
      <c r="L6" s="1">
        <v>0</v>
      </c>
      <c r="M6" s="1" t="s">
        <v>297</v>
      </c>
      <c r="N6" s="1">
        <v>11.1</v>
      </c>
      <c r="O6" s="1" t="s">
        <v>283</v>
      </c>
      <c r="P6" s="1" t="s">
        <v>283</v>
      </c>
      <c r="Q6" s="1">
        <v>32</v>
      </c>
      <c r="R6" s="1">
        <v>22.87</v>
      </c>
      <c r="S6" s="1">
        <v>13.24</v>
      </c>
      <c r="T6" s="1">
        <f t="shared" si="0"/>
        <v>2.3494749481955548</v>
      </c>
      <c r="U6" s="1">
        <f t="shared" si="1"/>
        <v>1.1701511949190735</v>
      </c>
      <c r="V6" s="1">
        <f t="shared" si="2"/>
        <v>0.98955495534909366</v>
      </c>
      <c r="W6" s="1">
        <f t="shared" si="3"/>
        <v>1.0792725551820739</v>
      </c>
      <c r="X6" s="1">
        <f t="shared" si="4"/>
        <v>0.96773583313430578</v>
      </c>
      <c r="Y6" s="1">
        <f t="shared" si="5"/>
        <v>0.17630485876850255</v>
      </c>
      <c r="Z6" s="1">
        <f t="shared" si="6"/>
        <v>0.50815778377785437</v>
      </c>
      <c r="AA6" s="1">
        <v>304</v>
      </c>
      <c r="AB6" s="1">
        <v>67</v>
      </c>
    </row>
    <row r="7" spans="1:28" ht="14.4" x14ac:dyDescent="0.25">
      <c r="A7" s="1" t="s">
        <v>156</v>
      </c>
      <c r="B7" s="1">
        <v>1</v>
      </c>
      <c r="C7" s="1">
        <v>0</v>
      </c>
      <c r="D7" s="1">
        <v>59</v>
      </c>
      <c r="E7" s="1">
        <v>166</v>
      </c>
      <c r="F7" s="1" t="s">
        <v>283</v>
      </c>
      <c r="G7" s="8" t="s">
        <v>286</v>
      </c>
      <c r="H7" s="1">
        <v>22.7</v>
      </c>
      <c r="I7" s="1">
        <v>33.4</v>
      </c>
      <c r="J7" s="1">
        <v>0.2</v>
      </c>
      <c r="K7" s="1" t="s">
        <v>10</v>
      </c>
      <c r="L7" s="1">
        <v>1</v>
      </c>
      <c r="M7" s="1" t="s">
        <v>297</v>
      </c>
      <c r="N7" s="1">
        <v>7.7</v>
      </c>
      <c r="O7" s="1" t="s">
        <v>286</v>
      </c>
      <c r="P7" s="1" t="s">
        <v>295</v>
      </c>
      <c r="Q7" s="1">
        <v>46.1</v>
      </c>
      <c r="R7" s="1">
        <v>68.099999999999994</v>
      </c>
      <c r="S7" s="1">
        <v>14.29</v>
      </c>
      <c r="T7" s="1">
        <f t="shared" si="0"/>
        <v>3.8027458242557799</v>
      </c>
      <c r="U7" s="1">
        <f t="shared" si="1"/>
        <v>1.8472385498891288</v>
      </c>
      <c r="V7" s="1">
        <f t="shared" si="2"/>
        <v>3.3960609561521578</v>
      </c>
      <c r="W7" s="1">
        <f t="shared" si="3"/>
        <v>0.94743259420284964</v>
      </c>
      <c r="X7" s="1">
        <f t="shared" si="4"/>
        <v>2.9889188347972357</v>
      </c>
      <c r="Y7" s="1">
        <f t="shared" si="5"/>
        <v>1.4592816700304221</v>
      </c>
      <c r="Z7" s="1">
        <f t="shared" si="6"/>
        <v>1.1876997336240391</v>
      </c>
      <c r="AA7" s="1">
        <v>5.7</v>
      </c>
      <c r="AB7" s="1">
        <v>441</v>
      </c>
    </row>
    <row r="8" spans="1:28" ht="14.4" x14ac:dyDescent="0.25">
      <c r="A8" s="1" t="s">
        <v>157</v>
      </c>
      <c r="B8" s="1">
        <v>1</v>
      </c>
      <c r="C8" s="1">
        <v>0</v>
      </c>
      <c r="D8" s="1">
        <v>40</v>
      </c>
      <c r="E8" s="1">
        <v>185</v>
      </c>
      <c r="F8" s="1" t="s">
        <v>283</v>
      </c>
      <c r="G8" s="8" t="s">
        <v>286</v>
      </c>
      <c r="H8" s="1">
        <v>27</v>
      </c>
      <c r="I8" s="1">
        <v>28.6</v>
      </c>
      <c r="J8" s="1">
        <v>0.3</v>
      </c>
      <c r="K8" s="1" t="s">
        <v>10</v>
      </c>
      <c r="L8" s="1">
        <v>0</v>
      </c>
      <c r="M8" s="1" t="s">
        <v>297</v>
      </c>
      <c r="N8" s="1">
        <v>12.8</v>
      </c>
      <c r="O8" s="1" t="s">
        <v>286</v>
      </c>
      <c r="P8" s="1" t="s">
        <v>298</v>
      </c>
      <c r="Q8" s="1">
        <v>171</v>
      </c>
      <c r="R8" s="1">
        <v>2153.8000000000002</v>
      </c>
      <c r="S8" s="1">
        <v>12.17</v>
      </c>
      <c r="T8" s="1">
        <f t="shared" si="0"/>
        <v>5.3351740439093476</v>
      </c>
      <c r="U8" s="1">
        <f t="shared" si="1"/>
        <v>3.8358242336157211</v>
      </c>
      <c r="V8" s="1">
        <f t="shared" si="2"/>
        <v>7.6375100169953845</v>
      </c>
      <c r="W8" s="1">
        <f t="shared" si="3"/>
        <v>0.27600947199323922</v>
      </c>
      <c r="X8" s="1">
        <f t="shared" si="4"/>
        <v>7.0567309599297472</v>
      </c>
      <c r="Y8" s="1">
        <f t="shared" si="5"/>
        <v>4.9437596298593558</v>
      </c>
      <c r="Z8" s="1">
        <f t="shared" si="6"/>
        <v>3.5783997801397742</v>
      </c>
      <c r="AA8" s="1">
        <v>2.1</v>
      </c>
      <c r="AB8" s="1">
        <v>90</v>
      </c>
    </row>
    <row r="9" spans="1:28" s="7" customFormat="1" ht="14.4" x14ac:dyDescent="0.25">
      <c r="A9" s="7" t="s">
        <v>158</v>
      </c>
      <c r="B9" s="7">
        <v>0</v>
      </c>
      <c r="C9" s="7">
        <v>1</v>
      </c>
      <c r="D9" s="7">
        <v>54</v>
      </c>
      <c r="E9" s="7">
        <v>302</v>
      </c>
      <c r="F9" s="7" t="s">
        <v>283</v>
      </c>
      <c r="G9" s="8" t="s">
        <v>286</v>
      </c>
      <c r="H9" s="7">
        <v>13</v>
      </c>
      <c r="I9" s="7">
        <v>29.1</v>
      </c>
      <c r="J9" s="7" t="s">
        <v>283</v>
      </c>
      <c r="K9" s="7" t="s">
        <v>7</v>
      </c>
      <c r="L9" s="7">
        <v>0</v>
      </c>
      <c r="M9" s="7" t="s">
        <v>297</v>
      </c>
      <c r="N9" s="7">
        <v>6.1</v>
      </c>
      <c r="O9" s="7" t="s">
        <v>283</v>
      </c>
      <c r="P9" s="7" t="s">
        <v>283</v>
      </c>
      <c r="Q9" s="7">
        <v>3.47</v>
      </c>
      <c r="R9" s="7">
        <v>15.16</v>
      </c>
      <c r="S9" s="7">
        <v>5</v>
      </c>
      <c r="T9" s="7">
        <f t="shared" si="0"/>
        <v>-2.1852990912656294</v>
      </c>
      <c r="U9" s="7">
        <f t="shared" si="1"/>
        <v>-2.5449503293118401</v>
      </c>
      <c r="V9" s="7">
        <f t="shared" si="2"/>
        <v>-1.7797743211431203</v>
      </c>
      <c r="W9" s="7">
        <f t="shared" si="3"/>
        <v>-5.3849602866773001</v>
      </c>
      <c r="X9" s="7">
        <f t="shared" si="4"/>
        <v>-4.4731078061884944</v>
      </c>
      <c r="Y9" s="7">
        <f t="shared" si="5"/>
        <v>-2.1031931747153925</v>
      </c>
      <c r="Z9" s="7">
        <f t="shared" si="6"/>
        <v>-2.7402641828456411</v>
      </c>
      <c r="AA9" s="7">
        <v>0.9</v>
      </c>
      <c r="AB9" s="7">
        <v>10000</v>
      </c>
    </row>
    <row r="10" spans="1:28" s="7" customFormat="1" ht="14.4" x14ac:dyDescent="0.25">
      <c r="A10" s="7" t="s">
        <v>159</v>
      </c>
      <c r="B10" s="7">
        <v>1</v>
      </c>
      <c r="C10" s="7">
        <v>0</v>
      </c>
      <c r="D10" s="7">
        <v>71</v>
      </c>
      <c r="E10" s="7">
        <v>100</v>
      </c>
      <c r="F10" s="7" t="s">
        <v>283</v>
      </c>
      <c r="G10" s="8" t="s">
        <v>286</v>
      </c>
      <c r="H10" s="7">
        <v>372.5</v>
      </c>
      <c r="I10" s="7">
        <v>28.3</v>
      </c>
      <c r="J10" s="7">
        <v>2</v>
      </c>
      <c r="K10" s="7" t="s">
        <v>13</v>
      </c>
      <c r="L10" s="7">
        <v>0</v>
      </c>
      <c r="M10" s="7" t="s">
        <v>296</v>
      </c>
      <c r="N10" s="7">
        <v>1.3</v>
      </c>
      <c r="O10" s="7" t="s">
        <v>283</v>
      </c>
      <c r="P10" s="7" t="s">
        <v>298</v>
      </c>
      <c r="Q10" s="7">
        <v>11</v>
      </c>
      <c r="R10" s="7">
        <v>21.56</v>
      </c>
      <c r="S10" s="7">
        <v>5</v>
      </c>
      <c r="T10" s="7">
        <f t="shared" si="0"/>
        <v>2.3906117294347968</v>
      </c>
      <c r="U10" s="7">
        <f t="shared" si="1"/>
        <v>0.65351551593366075</v>
      </c>
      <c r="V10" s="7">
        <f t="shared" si="2"/>
        <v>1.2206223243081604</v>
      </c>
      <c r="W10" s="7">
        <f t="shared" si="3"/>
        <v>9.3625558602115966E-2</v>
      </c>
      <c r="X10" s="7">
        <f t="shared" si="4"/>
        <v>-21.223361191847932</v>
      </c>
      <c r="Y10" s="7">
        <f t="shared" si="5"/>
        <v>0.14281006604107649</v>
      </c>
      <c r="Z10" s="7">
        <f t="shared" si="6"/>
        <v>0.4592879747091807</v>
      </c>
      <c r="AA10" s="7">
        <v>35.6</v>
      </c>
      <c r="AB10" s="7">
        <v>879</v>
      </c>
    </row>
    <row r="11" spans="1:28" s="7" customFormat="1" ht="14.4" x14ac:dyDescent="0.25">
      <c r="A11" s="7" t="s">
        <v>160</v>
      </c>
      <c r="B11" s="7">
        <v>0</v>
      </c>
      <c r="C11" s="7">
        <v>1</v>
      </c>
      <c r="D11" s="7">
        <v>65</v>
      </c>
      <c r="E11" s="7">
        <v>236</v>
      </c>
      <c r="F11" s="7" t="s">
        <v>283</v>
      </c>
      <c r="G11" s="7" t="s">
        <v>283</v>
      </c>
      <c r="H11" s="7">
        <v>259.2</v>
      </c>
      <c r="I11" s="7">
        <v>27.6</v>
      </c>
      <c r="J11" s="7" t="s">
        <v>283</v>
      </c>
      <c r="K11" s="7" t="s">
        <v>23</v>
      </c>
      <c r="L11" s="7">
        <v>0</v>
      </c>
      <c r="M11" s="7" t="s">
        <v>296</v>
      </c>
      <c r="N11" s="7">
        <v>0.4</v>
      </c>
      <c r="O11" s="7" t="s">
        <v>283</v>
      </c>
      <c r="P11" s="7" t="s">
        <v>283</v>
      </c>
      <c r="Q11" s="7">
        <v>2.4500000000000002</v>
      </c>
      <c r="R11" s="7">
        <v>288.52999999999997</v>
      </c>
      <c r="S11" s="7">
        <v>5</v>
      </c>
      <c r="T11" s="7">
        <f t="shared" si="0"/>
        <v>0.15270263515861515</v>
      </c>
      <c r="U11" s="7">
        <f t="shared" si="1"/>
        <v>1.4417909775358471</v>
      </c>
      <c r="V11" s="7">
        <f t="shared" si="2"/>
        <v>2.5854912665616503</v>
      </c>
      <c r="W11" s="7">
        <f t="shared" si="3"/>
        <v>-2.7211673056235091</v>
      </c>
      <c r="X11" s="7">
        <f t="shared" si="4"/>
        <v>-13.724934019138926</v>
      </c>
      <c r="Y11" s="7">
        <f t="shared" si="5"/>
        <v>1.5191108425443938</v>
      </c>
      <c r="Z11" s="7">
        <f t="shared" si="6"/>
        <v>1.1711564651548603</v>
      </c>
      <c r="AA11" s="7">
        <v>2.5</v>
      </c>
      <c r="AB11" s="7">
        <v>44.2</v>
      </c>
    </row>
    <row r="12" spans="1:28" s="7" customFormat="1" ht="14.4" x14ac:dyDescent="0.25">
      <c r="A12" s="7" t="s">
        <v>161</v>
      </c>
      <c r="B12" s="7">
        <v>1</v>
      </c>
      <c r="C12" s="7">
        <v>0</v>
      </c>
      <c r="D12" s="7">
        <v>59</v>
      </c>
      <c r="E12" s="7">
        <v>314</v>
      </c>
      <c r="F12" s="7" t="s">
        <v>283</v>
      </c>
      <c r="G12" s="8" t="s">
        <v>286</v>
      </c>
      <c r="H12" s="7">
        <v>15.9</v>
      </c>
      <c r="I12" s="7">
        <v>39.4</v>
      </c>
      <c r="J12" s="7" t="s">
        <v>283</v>
      </c>
      <c r="K12" s="7" t="s">
        <v>24</v>
      </c>
      <c r="L12" s="7">
        <v>0</v>
      </c>
      <c r="M12" s="7" t="s">
        <v>297</v>
      </c>
      <c r="N12" s="7">
        <v>9.6999999999999993</v>
      </c>
      <c r="O12" s="7" t="s">
        <v>286</v>
      </c>
      <c r="P12" s="7" t="s">
        <v>298</v>
      </c>
      <c r="Q12" s="7">
        <v>3.92</v>
      </c>
      <c r="R12" s="7">
        <v>19.63</v>
      </c>
      <c r="S12" s="7">
        <v>5</v>
      </c>
      <c r="T12" s="7">
        <f t="shared" si="0"/>
        <v>0.20787339529587889</v>
      </c>
      <c r="U12" s="7">
        <f t="shared" si="1"/>
        <v>-1.0071761154484005</v>
      </c>
      <c r="V12" s="7">
        <f t="shared" si="2"/>
        <v>0.16824206945792408</v>
      </c>
      <c r="W12" s="7">
        <f t="shared" si="3"/>
        <v>-3.9996143177816261</v>
      </c>
      <c r="X12" s="7">
        <f t="shared" si="4"/>
        <v>-0.65377871165494916</v>
      </c>
      <c r="Y12" s="7">
        <f t="shared" si="5"/>
        <v>-0.95666852539863356</v>
      </c>
      <c r="Z12" s="7">
        <f t="shared" si="6"/>
        <v>-1.2476455600363727</v>
      </c>
      <c r="AA12" s="7">
        <v>1.7</v>
      </c>
      <c r="AB12" s="7">
        <v>357</v>
      </c>
    </row>
    <row r="13" spans="1:28" s="7" customFormat="1" ht="14.4" x14ac:dyDescent="0.25">
      <c r="A13" s="7" t="s">
        <v>162</v>
      </c>
      <c r="B13" s="7">
        <v>1</v>
      </c>
      <c r="C13" s="7">
        <v>0</v>
      </c>
      <c r="D13" s="7">
        <v>69</v>
      </c>
      <c r="E13" s="7">
        <v>326</v>
      </c>
      <c r="F13" s="7" t="s">
        <v>283</v>
      </c>
      <c r="G13" s="8" t="s">
        <v>286</v>
      </c>
      <c r="H13" s="7">
        <v>571.6</v>
      </c>
      <c r="I13" s="7">
        <v>28.4</v>
      </c>
      <c r="J13" s="7">
        <v>2.5</v>
      </c>
      <c r="K13" s="7" t="s">
        <v>23</v>
      </c>
      <c r="L13" s="7">
        <v>0</v>
      </c>
      <c r="M13" s="7" t="s">
        <v>296</v>
      </c>
      <c r="N13" s="7">
        <v>3.5</v>
      </c>
      <c r="O13" s="7" t="s">
        <v>283</v>
      </c>
      <c r="P13" s="7" t="s">
        <v>283</v>
      </c>
      <c r="Q13" s="7">
        <v>115</v>
      </c>
      <c r="R13" s="7">
        <v>21396.15</v>
      </c>
      <c r="S13" s="7">
        <v>12.93</v>
      </c>
      <c r="T13" s="7">
        <f t="shared" si="0"/>
        <v>8.8985793395165889</v>
      </c>
      <c r="U13" s="7">
        <f t="shared" si="1"/>
        <v>8.9747896244404384</v>
      </c>
      <c r="V13" s="7">
        <f t="shared" si="2"/>
        <v>11.937900807896193</v>
      </c>
      <c r="W13" s="7">
        <f t="shared" si="3"/>
        <v>-0.28726461289070659</v>
      </c>
      <c r="X13" s="7">
        <f t="shared" si="4"/>
        <v>-20.832792104719612</v>
      </c>
      <c r="Y13" s="7">
        <f t="shared" si="5"/>
        <v>8.6668988466984089</v>
      </c>
      <c r="Z13" s="7">
        <f t="shared" si="6"/>
        <v>8.4881883423707087</v>
      </c>
      <c r="AA13" s="7">
        <v>5.0999999999999996</v>
      </c>
      <c r="AB13" s="7">
        <v>944</v>
      </c>
    </row>
    <row r="14" spans="1:28" s="7" customFormat="1" ht="14.4" x14ac:dyDescent="0.25">
      <c r="A14" s="7" t="s">
        <v>163</v>
      </c>
      <c r="B14" s="7">
        <v>0</v>
      </c>
      <c r="C14" s="7">
        <v>1</v>
      </c>
      <c r="D14" s="7">
        <v>53</v>
      </c>
      <c r="E14" s="7">
        <v>266</v>
      </c>
      <c r="F14" s="7" t="s">
        <v>283</v>
      </c>
      <c r="G14" s="7" t="s">
        <v>283</v>
      </c>
      <c r="H14" s="7">
        <v>11.5</v>
      </c>
      <c r="I14" s="7">
        <v>36</v>
      </c>
      <c r="J14" s="7">
        <v>0.9</v>
      </c>
      <c r="K14" s="7" t="s">
        <v>27</v>
      </c>
      <c r="L14" s="7">
        <v>0</v>
      </c>
      <c r="M14" s="7" t="s">
        <v>297</v>
      </c>
      <c r="N14" s="7">
        <v>8.1999999999999993</v>
      </c>
      <c r="O14" s="7" t="s">
        <v>286</v>
      </c>
      <c r="P14" s="7" t="s">
        <v>298</v>
      </c>
      <c r="Q14" s="7">
        <v>2.96</v>
      </c>
      <c r="R14" s="7">
        <v>18.63</v>
      </c>
      <c r="S14" s="7">
        <v>5</v>
      </c>
      <c r="T14" s="7">
        <f t="shared" si="0"/>
        <v>-2.3177942991100817</v>
      </c>
      <c r="U14" s="7">
        <f t="shared" si="1"/>
        <v>-2.4903317737357735</v>
      </c>
      <c r="V14" s="7">
        <f t="shared" si="2"/>
        <v>-1.6039788970484303</v>
      </c>
      <c r="W14" s="7">
        <f t="shared" si="3"/>
        <v>-4.7962809538942777</v>
      </c>
      <c r="X14" s="7">
        <f t="shared" si="4"/>
        <v>-2.9061362445489634</v>
      </c>
      <c r="Y14" s="7">
        <f t="shared" si="5"/>
        <v>-1.9892156897109112</v>
      </c>
      <c r="Z14" s="7">
        <f t="shared" si="6"/>
        <v>-2.6958643756671088</v>
      </c>
      <c r="AA14" s="7">
        <v>96.7</v>
      </c>
      <c r="AB14" s="7">
        <v>322</v>
      </c>
    </row>
    <row r="15" spans="1:28" s="8" customFormat="1" x14ac:dyDescent="0.25">
      <c r="A15" s="8" t="s">
        <v>164</v>
      </c>
      <c r="B15" s="8">
        <v>1</v>
      </c>
      <c r="C15" s="8">
        <v>0</v>
      </c>
      <c r="D15" s="8">
        <v>79</v>
      </c>
      <c r="E15" s="8">
        <v>308</v>
      </c>
      <c r="F15" s="8" t="s">
        <v>283</v>
      </c>
      <c r="G15" s="8" t="s">
        <v>283</v>
      </c>
      <c r="H15" s="8">
        <v>8.1</v>
      </c>
      <c r="I15" s="8">
        <v>40.6</v>
      </c>
      <c r="J15" s="8" t="s">
        <v>322</v>
      </c>
      <c r="K15" s="8" t="s">
        <v>30</v>
      </c>
      <c r="L15" s="8">
        <v>0</v>
      </c>
      <c r="M15" s="8" t="s">
        <v>296</v>
      </c>
      <c r="N15" s="8">
        <v>7</v>
      </c>
      <c r="O15" s="8" t="s">
        <v>283</v>
      </c>
      <c r="P15" s="8" t="s">
        <v>298</v>
      </c>
      <c r="Q15" s="8">
        <v>8.0399999999999991</v>
      </c>
      <c r="R15" s="8">
        <v>19.59</v>
      </c>
      <c r="S15" s="8">
        <v>5</v>
      </c>
      <c r="T15" s="8">
        <f t="shared" si="0"/>
        <v>2.7367049539443737</v>
      </c>
      <c r="U15" s="8">
        <f t="shared" si="1"/>
        <v>1.2327844876402558</v>
      </c>
      <c r="V15" s="8">
        <f t="shared" si="2"/>
        <v>1.3215556632938616</v>
      </c>
      <c r="W15" s="8">
        <f t="shared" si="3"/>
        <v>-1.3410267666301432</v>
      </c>
      <c r="X15" s="8">
        <f t="shared" si="4"/>
        <v>1.7445222013405539</v>
      </c>
      <c r="Y15" s="8">
        <f t="shared" si="5"/>
        <v>0.2777996450679745</v>
      </c>
      <c r="Z15" s="8">
        <f t="shared" si="6"/>
        <v>0.96592932837682799</v>
      </c>
      <c r="AA15" s="8">
        <v>3.7</v>
      </c>
      <c r="AB15" s="8">
        <v>4595</v>
      </c>
    </row>
    <row r="16" spans="1:28" s="8" customFormat="1" x14ac:dyDescent="0.25">
      <c r="A16" s="8" t="s">
        <v>165</v>
      </c>
      <c r="B16" s="8">
        <v>1</v>
      </c>
      <c r="C16" s="8">
        <v>0</v>
      </c>
      <c r="D16" s="8">
        <v>48</v>
      </c>
      <c r="E16" s="8">
        <v>355</v>
      </c>
      <c r="F16" s="8" t="s">
        <v>283</v>
      </c>
      <c r="G16" s="8" t="s">
        <v>286</v>
      </c>
      <c r="H16" s="8">
        <v>13.3</v>
      </c>
      <c r="I16" s="8">
        <v>39.6</v>
      </c>
      <c r="J16" s="8">
        <v>9.9999999999999603E-2</v>
      </c>
      <c r="K16" s="8" t="s">
        <v>30</v>
      </c>
      <c r="L16" s="8">
        <v>2</v>
      </c>
      <c r="M16" s="8" t="s">
        <v>297</v>
      </c>
      <c r="N16" s="8">
        <v>17.2</v>
      </c>
      <c r="O16" s="8" t="s">
        <v>283</v>
      </c>
      <c r="P16" s="8" t="s">
        <v>298</v>
      </c>
      <c r="Q16" s="8">
        <v>24.4</v>
      </c>
      <c r="R16" s="8">
        <v>61.88</v>
      </c>
      <c r="S16" s="8">
        <v>10.64</v>
      </c>
      <c r="T16" s="8">
        <f t="shared" si="0"/>
        <v>1.9648540993189769</v>
      </c>
      <c r="U16" s="8">
        <f t="shared" si="1"/>
        <v>0.16135237520914281</v>
      </c>
      <c r="V16" s="8">
        <f t="shared" si="2"/>
        <v>2.3070448534855368</v>
      </c>
      <c r="W16" s="8">
        <f t="shared" si="3"/>
        <v>-4.2946984860490609</v>
      </c>
      <c r="X16" s="8">
        <f t="shared" si="4"/>
        <v>2.0792790371428831</v>
      </c>
      <c r="Y16" s="8">
        <f t="shared" si="5"/>
        <v>0.57136122786666643</v>
      </c>
      <c r="Z16" s="8">
        <f t="shared" si="6"/>
        <v>-0.24244502211459018</v>
      </c>
      <c r="AA16" s="8">
        <v>11.1</v>
      </c>
      <c r="AB16" s="8">
        <v>123</v>
      </c>
    </row>
    <row r="17" spans="1:28" s="8" customFormat="1" x14ac:dyDescent="0.25">
      <c r="A17" s="8" t="s">
        <v>166</v>
      </c>
      <c r="B17" s="8">
        <v>1</v>
      </c>
      <c r="C17" s="8">
        <v>0</v>
      </c>
      <c r="D17" s="8">
        <v>62</v>
      </c>
      <c r="E17" s="8">
        <v>198</v>
      </c>
      <c r="F17" s="8" t="s">
        <v>283</v>
      </c>
      <c r="G17" s="8" t="s">
        <v>283</v>
      </c>
      <c r="H17" s="8">
        <v>11.2</v>
      </c>
      <c r="I17" s="8">
        <v>40.9</v>
      </c>
      <c r="J17" s="8" t="s">
        <v>322</v>
      </c>
      <c r="K17" s="8" t="s">
        <v>30</v>
      </c>
      <c r="L17" s="8">
        <v>1</v>
      </c>
      <c r="M17" s="8" t="s">
        <v>297</v>
      </c>
      <c r="N17" s="8">
        <v>7.9</v>
      </c>
      <c r="O17" s="8" t="s">
        <v>286</v>
      </c>
      <c r="P17" s="8" t="s">
        <v>298</v>
      </c>
      <c r="Q17" s="8">
        <v>5.89</v>
      </c>
      <c r="R17" s="8">
        <v>25.16</v>
      </c>
      <c r="S17" s="8">
        <v>5</v>
      </c>
      <c r="T17" s="8">
        <f t="shared" si="0"/>
        <v>1.0350149367102155</v>
      </c>
      <c r="U17" s="8">
        <f t="shared" si="1"/>
        <v>-0.30682320704691612</v>
      </c>
      <c r="V17" s="8">
        <f t="shared" si="2"/>
        <v>0.79498201408098534</v>
      </c>
      <c r="W17" s="8">
        <f t="shared" si="3"/>
        <v>-1.2862308644496732</v>
      </c>
      <c r="X17" s="8">
        <f t="shared" si="4"/>
        <v>1.3016007434773238</v>
      </c>
      <c r="Y17" s="8">
        <f t="shared" si="5"/>
        <v>-0.3703732294757569</v>
      </c>
      <c r="Z17" s="8">
        <f t="shared" si="6"/>
        <v>-0.51926746983588012</v>
      </c>
      <c r="AA17" s="8">
        <v>5.3</v>
      </c>
      <c r="AB17" s="8">
        <v>93.8</v>
      </c>
    </row>
    <row r="18" spans="1:28" s="8" customFormat="1" x14ac:dyDescent="0.25">
      <c r="A18" s="8" t="s">
        <v>167</v>
      </c>
      <c r="B18" s="8">
        <v>1</v>
      </c>
      <c r="C18" s="8">
        <v>0</v>
      </c>
      <c r="D18" s="8">
        <v>83</v>
      </c>
      <c r="E18" s="8">
        <v>161</v>
      </c>
      <c r="F18" s="8" t="s">
        <v>283</v>
      </c>
      <c r="G18" s="8" t="s">
        <v>286</v>
      </c>
      <c r="H18" s="8">
        <v>207.9</v>
      </c>
      <c r="I18" s="8">
        <v>34.4</v>
      </c>
      <c r="J18" s="8" t="s">
        <v>322</v>
      </c>
      <c r="K18" s="8" t="s">
        <v>31</v>
      </c>
      <c r="L18" s="8">
        <v>1</v>
      </c>
      <c r="M18" s="8" t="s">
        <v>296</v>
      </c>
      <c r="N18" s="8">
        <v>2.6</v>
      </c>
      <c r="O18" s="8" t="s">
        <v>283</v>
      </c>
      <c r="P18" s="8" t="s">
        <v>283</v>
      </c>
      <c r="Q18" s="8">
        <v>1.52</v>
      </c>
      <c r="R18" s="8">
        <v>39.14</v>
      </c>
      <c r="S18" s="8">
        <v>5</v>
      </c>
      <c r="T18" s="8">
        <f t="shared" si="0"/>
        <v>1.8036996881490044</v>
      </c>
      <c r="U18" s="8">
        <f t="shared" si="1"/>
        <v>1.7317042354787766</v>
      </c>
      <c r="V18" s="8">
        <f t="shared" si="2"/>
        <v>1.8005757126395037</v>
      </c>
      <c r="W18" s="8">
        <f t="shared" si="3"/>
        <v>0.69230287197098261</v>
      </c>
      <c r="X18" s="8">
        <f t="shared" si="4"/>
        <v>-10.089324719976005</v>
      </c>
      <c r="Y18" s="8">
        <f t="shared" si="5"/>
        <v>0.5257252885670991</v>
      </c>
      <c r="Z18" s="8">
        <f t="shared" si="6"/>
        <v>1.2777307720896052</v>
      </c>
      <c r="AA18" s="8">
        <v>4.3</v>
      </c>
      <c r="AB18" s="8">
        <v>140</v>
      </c>
    </row>
    <row r="19" spans="1:28" s="8" customFormat="1" x14ac:dyDescent="0.25">
      <c r="A19" s="8" t="s">
        <v>168</v>
      </c>
      <c r="B19" s="8">
        <v>1</v>
      </c>
      <c r="C19" s="8">
        <v>0</v>
      </c>
      <c r="D19" s="8">
        <v>74</v>
      </c>
      <c r="E19" s="8">
        <v>360</v>
      </c>
      <c r="F19" s="8" t="s">
        <v>283</v>
      </c>
      <c r="G19" s="8" t="s">
        <v>286</v>
      </c>
      <c r="H19" s="8">
        <v>10.5</v>
      </c>
      <c r="I19" s="8">
        <v>31.9</v>
      </c>
      <c r="J19" s="8" t="s">
        <v>322</v>
      </c>
      <c r="K19" s="8" t="s">
        <v>31</v>
      </c>
      <c r="L19" s="8">
        <v>0</v>
      </c>
      <c r="M19" s="8" t="s">
        <v>297</v>
      </c>
      <c r="N19" s="8">
        <v>6.8</v>
      </c>
      <c r="O19" s="8" t="s">
        <v>283</v>
      </c>
      <c r="P19" s="8" t="s">
        <v>298</v>
      </c>
      <c r="Q19" s="8">
        <v>1.55</v>
      </c>
      <c r="R19" s="8">
        <v>39.659999999999997</v>
      </c>
      <c r="S19" s="8">
        <v>5</v>
      </c>
      <c r="T19" s="8">
        <f t="shared" si="0"/>
        <v>1.02118527784463</v>
      </c>
      <c r="U19" s="8">
        <f t="shared" si="1"/>
        <v>0.86138443259403275</v>
      </c>
      <c r="V19" s="8">
        <f t="shared" si="2"/>
        <v>1.4300743564505201</v>
      </c>
      <c r="W19" s="8">
        <f t="shared" si="3"/>
        <v>-3.0740957111293024</v>
      </c>
      <c r="X19" s="8">
        <f t="shared" si="4"/>
        <v>-0.18499750184930441</v>
      </c>
      <c r="Y19" s="8">
        <f t="shared" si="5"/>
        <v>0.12859595027287929</v>
      </c>
      <c r="Z19" s="8">
        <f t="shared" si="6"/>
        <v>0.45448294588065252</v>
      </c>
      <c r="AA19" s="8">
        <v>5.7</v>
      </c>
      <c r="AB19" s="8">
        <v>46.4</v>
      </c>
    </row>
    <row r="20" spans="1:28" s="8" customFormat="1" x14ac:dyDescent="0.25">
      <c r="A20" s="8" t="s">
        <v>169</v>
      </c>
      <c r="B20" s="8">
        <v>0</v>
      </c>
      <c r="C20" s="8">
        <v>1</v>
      </c>
      <c r="D20" s="8">
        <v>53</v>
      </c>
      <c r="E20" s="8">
        <v>232</v>
      </c>
      <c r="F20" s="8" t="s">
        <v>283</v>
      </c>
      <c r="G20" s="8" t="s">
        <v>283</v>
      </c>
      <c r="H20" s="8">
        <v>10</v>
      </c>
      <c r="I20" s="8">
        <v>40</v>
      </c>
      <c r="J20" s="8" t="s">
        <v>322</v>
      </c>
      <c r="K20" s="8" t="s">
        <v>30</v>
      </c>
      <c r="L20" s="8">
        <v>0</v>
      </c>
      <c r="M20" s="8" t="s">
        <v>297</v>
      </c>
      <c r="N20" s="8">
        <v>5.6</v>
      </c>
      <c r="O20" s="8" t="s">
        <v>283</v>
      </c>
      <c r="P20" s="8" t="s">
        <v>283</v>
      </c>
      <c r="Q20" s="8">
        <v>2.2200000000000002</v>
      </c>
      <c r="R20" s="8">
        <v>22.05</v>
      </c>
      <c r="S20" s="8">
        <v>5</v>
      </c>
      <c r="T20" s="8">
        <f t="shared" si="0"/>
        <v>-2.5128006100263756</v>
      </c>
      <c r="U20" s="8">
        <f t="shared" si="1"/>
        <v>-2.4222455857091436</v>
      </c>
      <c r="V20" s="8">
        <f t="shared" si="2"/>
        <v>-1.4848614502546802</v>
      </c>
      <c r="W20" s="8">
        <f t="shared" si="3"/>
        <v>-4.1900553578689781</v>
      </c>
      <c r="X20" s="8">
        <f t="shared" si="4"/>
        <v>-1.8921625403628388</v>
      </c>
      <c r="Y20" s="8">
        <f t="shared" si="5"/>
        <v>-1.9244748340246653</v>
      </c>
      <c r="Z20" s="8">
        <f t="shared" si="6"/>
        <v>-2.6563853806131474</v>
      </c>
      <c r="AA20" s="8">
        <v>1.1000000000000001</v>
      </c>
      <c r="AB20" s="8">
        <v>6.6</v>
      </c>
    </row>
    <row r="21" spans="1:28" s="8" customFormat="1" x14ac:dyDescent="0.25">
      <c r="A21" s="8" t="s">
        <v>170</v>
      </c>
      <c r="B21" s="8">
        <v>0</v>
      </c>
      <c r="C21" s="8">
        <v>1</v>
      </c>
      <c r="D21" s="8">
        <v>60</v>
      </c>
      <c r="E21" s="8">
        <v>186</v>
      </c>
      <c r="F21" s="8" t="s">
        <v>283</v>
      </c>
      <c r="G21" s="8" t="s">
        <v>286</v>
      </c>
      <c r="H21" s="8">
        <v>11</v>
      </c>
      <c r="I21" s="8">
        <v>34.6</v>
      </c>
      <c r="J21" s="8" t="s">
        <v>322</v>
      </c>
      <c r="K21" s="8" t="s">
        <v>31</v>
      </c>
      <c r="L21" s="8">
        <v>0</v>
      </c>
      <c r="M21" s="8" t="s">
        <v>297</v>
      </c>
      <c r="N21" s="8">
        <v>6.6</v>
      </c>
      <c r="O21" s="8" t="s">
        <v>283</v>
      </c>
      <c r="P21" s="8" t="s">
        <v>295</v>
      </c>
      <c r="Q21" s="8">
        <v>1.33</v>
      </c>
      <c r="R21" s="8">
        <v>15.17</v>
      </c>
      <c r="S21" s="8">
        <v>5</v>
      </c>
      <c r="T21" s="8">
        <f t="shared" si="0"/>
        <v>-2.6194763376906689</v>
      </c>
      <c r="U21" s="8">
        <f t="shared" si="1"/>
        <v>-2.3001147086078166</v>
      </c>
      <c r="V21" s="8">
        <f t="shared" si="2"/>
        <v>-1.8834585452353689</v>
      </c>
      <c r="W21" s="8">
        <f t="shared" si="3"/>
        <v>-2.9093890532800528</v>
      </c>
      <c r="X21" s="8">
        <f t="shared" si="4"/>
        <v>-3.0772423647902167</v>
      </c>
      <c r="Y21" s="8">
        <f t="shared" si="5"/>
        <v>-2.2275881743922601</v>
      </c>
      <c r="Z21" s="8">
        <f t="shared" si="6"/>
        <v>-2.6237138943701441</v>
      </c>
      <c r="AA21" s="8">
        <v>103</v>
      </c>
      <c r="AB21" s="8">
        <v>9871</v>
      </c>
    </row>
    <row r="22" spans="1:28" s="8" customFormat="1" x14ac:dyDescent="0.25">
      <c r="A22" s="8" t="s">
        <v>171</v>
      </c>
      <c r="B22" s="8">
        <v>0</v>
      </c>
      <c r="C22" s="8">
        <v>1</v>
      </c>
      <c r="D22" s="8">
        <v>57</v>
      </c>
      <c r="E22" s="8">
        <v>275</v>
      </c>
      <c r="F22" s="8" t="s">
        <v>283</v>
      </c>
      <c r="G22" s="8" t="s">
        <v>283</v>
      </c>
      <c r="H22" s="8">
        <v>192.5</v>
      </c>
      <c r="I22" s="8">
        <v>33.799999999999997</v>
      </c>
      <c r="J22" s="8">
        <v>7</v>
      </c>
      <c r="K22" s="8" t="s">
        <v>31</v>
      </c>
      <c r="L22" s="8">
        <v>1</v>
      </c>
      <c r="M22" s="8" t="s">
        <v>296</v>
      </c>
      <c r="N22" s="8">
        <v>1.2</v>
      </c>
      <c r="O22" s="8" t="s">
        <v>283</v>
      </c>
      <c r="P22" s="8" t="s">
        <v>298</v>
      </c>
      <c r="Q22" s="8">
        <v>2.63</v>
      </c>
      <c r="R22" s="8">
        <v>19811.8</v>
      </c>
      <c r="S22" s="8">
        <v>5</v>
      </c>
      <c r="T22" s="8">
        <f t="shared" si="0"/>
        <v>1.9476052851921324</v>
      </c>
      <c r="U22" s="8">
        <f t="shared" si="1"/>
        <v>5.017691011384402</v>
      </c>
      <c r="V22" s="8">
        <f t="shared" si="2"/>
        <v>8.0244081458589207</v>
      </c>
      <c r="W22" s="8">
        <f t="shared" si="3"/>
        <v>-2.0350527438130688</v>
      </c>
      <c r="X22" s="8">
        <f t="shared" si="4"/>
        <v>-2.3031285253433111</v>
      </c>
      <c r="Y22" s="8">
        <f t="shared" si="5"/>
        <v>5.8498544254454066</v>
      </c>
      <c r="Z22" s="8">
        <f t="shared" si="6"/>
        <v>4.8163636552495737</v>
      </c>
      <c r="AA22" s="8">
        <v>2.1</v>
      </c>
      <c r="AB22" s="8">
        <v>382</v>
      </c>
    </row>
    <row r="23" spans="1:28" s="8" customFormat="1" x14ac:dyDescent="0.25">
      <c r="A23" s="8" t="s">
        <v>172</v>
      </c>
      <c r="B23" s="8">
        <v>1</v>
      </c>
      <c r="C23" s="8">
        <v>0</v>
      </c>
      <c r="D23" s="8">
        <v>63</v>
      </c>
      <c r="E23" s="8">
        <v>394</v>
      </c>
      <c r="F23" s="8" t="s">
        <v>283</v>
      </c>
      <c r="G23" s="8" t="s">
        <v>283</v>
      </c>
      <c r="H23" s="8">
        <v>25.7</v>
      </c>
      <c r="I23" s="8">
        <v>41.1</v>
      </c>
      <c r="J23" s="8" t="s">
        <v>322</v>
      </c>
      <c r="K23" s="8" t="s">
        <v>30</v>
      </c>
      <c r="L23" s="8">
        <v>0</v>
      </c>
      <c r="M23" s="8" t="s">
        <v>296</v>
      </c>
      <c r="N23" s="8">
        <v>4.9000000000000004</v>
      </c>
      <c r="O23" s="8" t="s">
        <v>283</v>
      </c>
      <c r="P23" s="8" t="s">
        <v>283</v>
      </c>
      <c r="Q23" s="8">
        <v>1.61</v>
      </c>
      <c r="R23" s="8">
        <v>20.74</v>
      </c>
      <c r="S23" s="8">
        <v>5</v>
      </c>
      <c r="T23" s="8">
        <f t="shared" si="0"/>
        <v>-0.3046718098549519</v>
      </c>
      <c r="U23" s="8">
        <f t="shared" si="1"/>
        <v>-0.87933037427990079</v>
      </c>
      <c r="V23" s="8">
        <f t="shared" si="2"/>
        <v>7.7186764230570581E-2</v>
      </c>
      <c r="W23" s="8">
        <f t="shared" si="3"/>
        <v>-5.301919607986207</v>
      </c>
      <c r="X23" s="8">
        <f t="shared" si="4"/>
        <v>-1.5532321256554908</v>
      </c>
      <c r="Y23" s="8">
        <f t="shared" si="5"/>
        <v>-1.0851303400021122</v>
      </c>
      <c r="Z23" s="8">
        <f t="shared" si="6"/>
        <v>-1.2307177625117496</v>
      </c>
      <c r="AA23" s="8">
        <v>3</v>
      </c>
      <c r="AB23" s="8">
        <v>20.3</v>
      </c>
    </row>
    <row r="24" spans="1:28" s="8" customFormat="1" x14ac:dyDescent="0.25">
      <c r="A24" s="8" t="s">
        <v>173</v>
      </c>
      <c r="B24" s="8">
        <v>0</v>
      </c>
      <c r="C24" s="8">
        <v>1</v>
      </c>
      <c r="D24" s="8">
        <v>63</v>
      </c>
      <c r="E24" s="8">
        <v>218</v>
      </c>
      <c r="F24" s="8" t="s">
        <v>283</v>
      </c>
      <c r="G24" s="8" t="s">
        <v>286</v>
      </c>
      <c r="H24" s="8">
        <v>35.299999999999997</v>
      </c>
      <c r="I24" s="8">
        <v>36.700000000000003</v>
      </c>
      <c r="J24" s="8">
        <v>0.20000000000000101</v>
      </c>
      <c r="K24" s="8" t="s">
        <v>31</v>
      </c>
      <c r="L24" s="8">
        <v>1</v>
      </c>
      <c r="M24" s="8" t="s">
        <v>296</v>
      </c>
      <c r="N24" s="8">
        <v>1.4</v>
      </c>
      <c r="O24" s="8" t="s">
        <v>283</v>
      </c>
      <c r="P24" s="8" t="s">
        <v>283</v>
      </c>
      <c r="Q24" s="8">
        <v>2.85</v>
      </c>
      <c r="R24" s="8">
        <v>118.82</v>
      </c>
      <c r="S24" s="8">
        <v>5</v>
      </c>
      <c r="T24" s="8">
        <f t="shared" si="0"/>
        <v>-0.38605992868599692</v>
      </c>
      <c r="U24" s="8">
        <f t="shared" si="1"/>
        <v>0.38810857397528942</v>
      </c>
      <c r="V24" s="8">
        <f t="shared" si="2"/>
        <v>1.346541102859149</v>
      </c>
      <c r="W24" s="8">
        <f t="shared" si="3"/>
        <v>-2.0288604571353788</v>
      </c>
      <c r="X24" s="8">
        <f t="shared" si="4"/>
        <v>-0.25969021684735871</v>
      </c>
      <c r="Y24" s="8">
        <f t="shared" si="5"/>
        <v>0.50915703690155745</v>
      </c>
      <c r="Z24" s="8">
        <f t="shared" si="6"/>
        <v>0.13835063551378468</v>
      </c>
      <c r="AA24" s="8">
        <v>1.5</v>
      </c>
      <c r="AB24" s="8">
        <v>145</v>
      </c>
    </row>
    <row r="25" spans="1:28" s="8" customFormat="1" x14ac:dyDescent="0.25">
      <c r="A25" s="8" t="s">
        <v>174</v>
      </c>
      <c r="B25" s="8">
        <v>0</v>
      </c>
      <c r="C25" s="8">
        <v>1</v>
      </c>
      <c r="D25" s="8">
        <v>47</v>
      </c>
      <c r="E25" s="8">
        <v>143</v>
      </c>
      <c r="F25" s="8" t="s">
        <v>283</v>
      </c>
      <c r="G25" s="8" t="s">
        <v>286</v>
      </c>
      <c r="H25" s="8">
        <v>12.1</v>
      </c>
      <c r="I25" s="8">
        <v>35.1</v>
      </c>
      <c r="J25" s="8" t="s">
        <v>322</v>
      </c>
      <c r="K25" s="8" t="s">
        <v>30</v>
      </c>
      <c r="L25" s="8">
        <v>1</v>
      </c>
      <c r="M25" s="8" t="s">
        <v>297</v>
      </c>
      <c r="N25" s="8">
        <v>12.2</v>
      </c>
      <c r="O25" s="8" t="s">
        <v>283</v>
      </c>
      <c r="P25" s="8" t="s">
        <v>298</v>
      </c>
      <c r="Q25" s="8">
        <v>1.76</v>
      </c>
      <c r="R25" s="8">
        <v>21.07</v>
      </c>
      <c r="S25" s="8">
        <v>5</v>
      </c>
      <c r="T25" s="8">
        <f t="shared" si="0"/>
        <v>-3.3150265249561164</v>
      </c>
      <c r="U25" s="8">
        <f t="shared" si="1"/>
        <v>-3.1476263968585645</v>
      </c>
      <c r="V25" s="8">
        <f t="shared" si="2"/>
        <v>-1.9000619762462589</v>
      </c>
      <c r="W25" s="8">
        <f t="shared" si="3"/>
        <v>-3.3703570063908392</v>
      </c>
      <c r="X25" s="8">
        <f t="shared" si="4"/>
        <v>-2.9613947400404248</v>
      </c>
      <c r="Y25" s="8">
        <f t="shared" si="5"/>
        <v>-2.3527874643055111</v>
      </c>
      <c r="Z25" s="8">
        <f t="shared" si="6"/>
        <v>-3.3758014328271275</v>
      </c>
      <c r="AA25" s="8">
        <v>2.9</v>
      </c>
      <c r="AB25" s="8">
        <v>2</v>
      </c>
    </row>
    <row r="26" spans="1:28" s="8" customFormat="1" x14ac:dyDescent="0.25">
      <c r="A26" s="8" t="s">
        <v>175</v>
      </c>
      <c r="B26" s="8">
        <v>1</v>
      </c>
      <c r="C26" s="8">
        <v>0</v>
      </c>
      <c r="D26" s="8">
        <v>70</v>
      </c>
      <c r="E26" s="8">
        <v>188</v>
      </c>
      <c r="F26" s="8" t="s">
        <v>283</v>
      </c>
      <c r="G26" s="8" t="s">
        <v>283</v>
      </c>
      <c r="H26" s="8">
        <v>12.8</v>
      </c>
      <c r="I26" s="8">
        <v>35.9</v>
      </c>
      <c r="J26" s="8">
        <v>9.9999999999999603E-2</v>
      </c>
      <c r="K26" s="8" t="s">
        <v>30</v>
      </c>
      <c r="L26" s="8">
        <v>1</v>
      </c>
      <c r="M26" s="8" t="s">
        <v>296</v>
      </c>
      <c r="N26" s="8">
        <v>3.7</v>
      </c>
      <c r="O26" s="8" t="s">
        <v>283</v>
      </c>
      <c r="P26" s="8" t="s">
        <v>283</v>
      </c>
      <c r="Q26" s="8">
        <v>2.96</v>
      </c>
      <c r="R26" s="8">
        <v>26.71</v>
      </c>
      <c r="S26" s="8">
        <v>5</v>
      </c>
      <c r="T26" s="8">
        <f t="shared" si="0"/>
        <v>1.0902988749463418</v>
      </c>
      <c r="U26" s="8">
        <f t="shared" si="1"/>
        <v>0.29554210857203422</v>
      </c>
      <c r="V26" s="8">
        <f t="shared" si="2"/>
        <v>0.96399582489822855</v>
      </c>
      <c r="W26" s="8">
        <f t="shared" si="3"/>
        <v>-0.39933250243694784</v>
      </c>
      <c r="X26" s="8">
        <f t="shared" si="4"/>
        <v>0.65039042124778845</v>
      </c>
      <c r="Y26" s="8">
        <f t="shared" si="5"/>
        <v>-0.22165729265744094</v>
      </c>
      <c r="Z26" s="8">
        <f t="shared" si="6"/>
        <v>-2.7112960961799271E-2</v>
      </c>
      <c r="AA26" s="8">
        <v>5.0999999999999996</v>
      </c>
      <c r="AB26" s="8">
        <v>25</v>
      </c>
    </row>
    <row r="27" spans="1:28" s="8" customFormat="1" x14ac:dyDescent="0.25">
      <c r="A27" s="8" t="s">
        <v>176</v>
      </c>
      <c r="B27" s="8">
        <v>0</v>
      </c>
      <c r="C27" s="8">
        <v>1</v>
      </c>
      <c r="D27" s="8">
        <v>64</v>
      </c>
      <c r="E27" s="8">
        <v>125</v>
      </c>
      <c r="F27" s="8" t="s">
        <v>283</v>
      </c>
      <c r="G27" s="8" t="s">
        <v>283</v>
      </c>
      <c r="H27" s="8">
        <v>518.6</v>
      </c>
      <c r="I27" s="8">
        <v>34</v>
      </c>
      <c r="J27" s="8">
        <v>9.9999999999999603E-2</v>
      </c>
      <c r="K27" s="8" t="s">
        <v>32</v>
      </c>
      <c r="L27" s="8">
        <v>1</v>
      </c>
      <c r="M27" s="8" t="s">
        <v>296</v>
      </c>
      <c r="N27" s="8">
        <v>2.7</v>
      </c>
      <c r="O27" s="8" t="s">
        <v>283</v>
      </c>
      <c r="P27" s="8" t="s">
        <v>298</v>
      </c>
      <c r="Q27" s="8">
        <v>1.54</v>
      </c>
      <c r="R27" s="8">
        <v>345.39</v>
      </c>
      <c r="S27" s="8">
        <v>5</v>
      </c>
      <c r="T27" s="8">
        <f t="shared" si="0"/>
        <v>-0.30524953326497162</v>
      </c>
      <c r="U27" s="8">
        <f t="shared" si="1"/>
        <v>1.3580816766810475</v>
      </c>
      <c r="V27" s="8">
        <f t="shared" si="2"/>
        <v>2.6081718628801491</v>
      </c>
      <c r="W27" s="8">
        <f t="shared" si="3"/>
        <v>-2.0101414876345807</v>
      </c>
      <c r="X27" s="8">
        <f t="shared" si="4"/>
        <v>-27.744422353550952</v>
      </c>
      <c r="Y27" s="8">
        <f t="shared" si="5"/>
        <v>1.4751042312204854</v>
      </c>
      <c r="Z27" s="8">
        <f t="shared" si="6"/>
        <v>1.0457962839110335</v>
      </c>
      <c r="AA27" s="8">
        <v>2.9</v>
      </c>
      <c r="AB27" s="8">
        <v>2788</v>
      </c>
    </row>
    <row r="28" spans="1:28" s="8" customFormat="1" x14ac:dyDescent="0.25">
      <c r="A28" s="8" t="s">
        <v>177</v>
      </c>
      <c r="B28" s="8">
        <v>0</v>
      </c>
      <c r="C28" s="8">
        <v>1</v>
      </c>
      <c r="D28" s="8">
        <v>60</v>
      </c>
      <c r="E28" s="8">
        <v>306</v>
      </c>
      <c r="F28" s="8" t="s">
        <v>283</v>
      </c>
      <c r="G28" s="8" t="s">
        <v>283</v>
      </c>
      <c r="H28" s="8">
        <v>301.7</v>
      </c>
      <c r="I28" s="8">
        <v>36.1</v>
      </c>
      <c r="J28" s="8">
        <v>0.30000000000000099</v>
      </c>
      <c r="K28" s="8" t="s">
        <v>31</v>
      </c>
      <c r="L28" s="8">
        <v>1</v>
      </c>
      <c r="M28" s="8" t="s">
        <v>296</v>
      </c>
      <c r="N28" s="8">
        <v>7</v>
      </c>
      <c r="O28" s="8" t="s">
        <v>283</v>
      </c>
      <c r="P28" s="8" t="s">
        <v>283</v>
      </c>
      <c r="Q28" s="8">
        <v>8.17</v>
      </c>
      <c r="R28" s="8">
        <v>2766.3</v>
      </c>
      <c r="S28" s="8">
        <v>5</v>
      </c>
      <c r="T28" s="8">
        <f t="shared" si="0"/>
        <v>2.2323256503527631</v>
      </c>
      <c r="U28" s="8">
        <f t="shared" si="1"/>
        <v>3.7069164177054095</v>
      </c>
      <c r="V28" s="8">
        <f t="shared" si="2"/>
        <v>5.9089964504477042</v>
      </c>
      <c r="W28" s="8">
        <f t="shared" si="3"/>
        <v>-3.2772273500753504</v>
      </c>
      <c r="X28" s="8">
        <f t="shared" si="4"/>
        <v>-11.067186152314481</v>
      </c>
      <c r="Y28" s="8">
        <f t="shared" si="5"/>
        <v>4.2928094071338494</v>
      </c>
      <c r="Z28" s="8">
        <f t="shared" si="6"/>
        <v>3.5965036143679621</v>
      </c>
      <c r="AA28" s="8">
        <v>4</v>
      </c>
      <c r="AB28" s="8">
        <v>17.399999999999999</v>
      </c>
    </row>
    <row r="29" spans="1:28" s="8" customFormat="1" x14ac:dyDescent="0.25">
      <c r="A29" s="8" t="s">
        <v>178</v>
      </c>
      <c r="B29" s="8">
        <v>0</v>
      </c>
      <c r="C29" s="8">
        <v>1</v>
      </c>
      <c r="D29" s="8">
        <v>73</v>
      </c>
      <c r="E29" s="8">
        <v>129</v>
      </c>
      <c r="F29" s="8" t="s">
        <v>283</v>
      </c>
      <c r="G29" s="8" t="s">
        <v>286</v>
      </c>
      <c r="H29" s="8">
        <v>16.2</v>
      </c>
      <c r="I29" s="8">
        <v>34.9</v>
      </c>
      <c r="J29" s="8">
        <v>9.9999999999999603E-2</v>
      </c>
      <c r="K29" s="8" t="s">
        <v>31</v>
      </c>
      <c r="L29" s="8">
        <v>1</v>
      </c>
      <c r="M29" s="8" t="s">
        <v>297</v>
      </c>
      <c r="N29" s="8">
        <v>7.2</v>
      </c>
      <c r="O29" s="8" t="s">
        <v>286</v>
      </c>
      <c r="P29" s="8" t="s">
        <v>295</v>
      </c>
      <c r="Q29" s="8">
        <v>3.55</v>
      </c>
      <c r="R29" s="8">
        <v>20.85</v>
      </c>
      <c r="S29" s="8">
        <v>5</v>
      </c>
      <c r="T29" s="8">
        <f t="shared" si="0"/>
        <v>-0.2680545949690778</v>
      </c>
      <c r="U29" s="8">
        <f t="shared" si="1"/>
        <v>-0.32844145922540946</v>
      </c>
      <c r="V29" s="8">
        <f t="shared" si="2"/>
        <v>-0.50069309343216339</v>
      </c>
      <c r="W29" s="8">
        <f t="shared" si="3"/>
        <v>5.6353404055688838E-2</v>
      </c>
      <c r="X29" s="8">
        <f t="shared" si="4"/>
        <v>-1.1026736959668533</v>
      </c>
      <c r="Y29" s="8">
        <f t="shared" si="5"/>
        <v>-0.85474011458599364</v>
      </c>
      <c r="Z29" s="8">
        <f t="shared" si="6"/>
        <v>-0.61475829519268954</v>
      </c>
      <c r="AA29" s="8">
        <v>16.7</v>
      </c>
      <c r="AB29" s="8">
        <v>10000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6E65-F848-463D-B3AE-4BA85D786079}">
  <dimension ref="A1:T102"/>
  <sheetViews>
    <sheetView tabSelected="1" topLeftCell="J1" workbookViewId="0">
      <pane ySplit="1" topLeftCell="A2" activePane="bottomLeft" state="frozen"/>
      <selection pane="bottomLeft" activeCell="I1" sqref="I1"/>
    </sheetView>
  </sheetViews>
  <sheetFormatPr defaultRowHeight="13.8" x14ac:dyDescent="0.25"/>
  <cols>
    <col min="1" max="1" width="24.44140625" customWidth="1"/>
    <col min="2" max="2" width="29" customWidth="1"/>
    <col min="3" max="3" width="36.6640625" customWidth="1"/>
    <col min="4" max="4" width="9.88671875" customWidth="1"/>
    <col min="5" max="5" width="19.21875" customWidth="1"/>
    <col min="6" max="6" width="25.6640625" customWidth="1"/>
    <col min="7" max="7" width="18" customWidth="1"/>
    <col min="8" max="8" width="27.33203125" customWidth="1"/>
    <col min="9" max="9" width="65.88671875" customWidth="1"/>
    <col min="10" max="10" width="8.33203125" customWidth="1"/>
    <col min="14" max="14" width="11.6640625" customWidth="1"/>
    <col min="15" max="15" width="12.21875" customWidth="1"/>
    <col min="18" max="18" width="35" customWidth="1"/>
    <col min="19" max="19" width="37.6640625" customWidth="1"/>
    <col min="20" max="20" width="29.109375" customWidth="1"/>
  </cols>
  <sheetData>
    <row r="1" spans="1:20" ht="16.2" x14ac:dyDescent="0.25">
      <c r="A1" t="s">
        <v>312</v>
      </c>
      <c r="B1" t="s">
        <v>314</v>
      </c>
      <c r="C1" t="s">
        <v>315</v>
      </c>
      <c r="D1" t="s">
        <v>280</v>
      </c>
      <c r="E1" t="s">
        <v>281</v>
      </c>
      <c r="F1" t="s">
        <v>287</v>
      </c>
      <c r="G1" t="s">
        <v>288</v>
      </c>
      <c r="H1" t="s">
        <v>317</v>
      </c>
      <c r="I1" t="s">
        <v>318</v>
      </c>
      <c r="J1" t="s">
        <v>319</v>
      </c>
      <c r="K1" t="s">
        <v>0</v>
      </c>
      <c r="L1" t="s">
        <v>1</v>
      </c>
      <c r="M1" t="s">
        <v>2</v>
      </c>
      <c r="N1" t="s">
        <v>3</v>
      </c>
      <c r="O1" t="s">
        <v>4</v>
      </c>
      <c r="P1" t="s">
        <v>5</v>
      </c>
      <c r="Q1" t="s">
        <v>6</v>
      </c>
      <c r="R1" t="s">
        <v>320</v>
      </c>
      <c r="S1" t="s">
        <v>321</v>
      </c>
      <c r="T1" t="s">
        <v>301</v>
      </c>
    </row>
    <row r="2" spans="1:20" s="1" customFormat="1" ht="15.6" x14ac:dyDescent="0.25">
      <c r="A2" s="1" t="s">
        <v>179</v>
      </c>
      <c r="B2" s="1">
        <v>0</v>
      </c>
      <c r="C2" s="1">
        <v>1</v>
      </c>
      <c r="D2" s="1">
        <v>63</v>
      </c>
      <c r="E2" s="1">
        <v>228</v>
      </c>
      <c r="F2" s="1">
        <v>13.4</v>
      </c>
      <c r="G2" s="1">
        <v>43.1</v>
      </c>
      <c r="H2" s="3">
        <v>2.63</v>
      </c>
      <c r="I2" s="4">
        <v>27.39</v>
      </c>
      <c r="J2" s="5">
        <v>5</v>
      </c>
      <c r="K2" s="1">
        <f t="shared" ref="K2:K72" si="0">1.67*B2+0.09*D2+0.04*J2+2.34*LOG10(H2)+1.33*LOG10(I2)-10.08</f>
        <v>-1.3153061456361979</v>
      </c>
      <c r="L2" s="1">
        <f t="shared" ref="L2:L72" si="1">0.733*B2+0.099*D2+0.073*J2+0.84*LOG10(H2)+2.364*LOG10(I2)-11.501</f>
        <v>-1.1477696070202388</v>
      </c>
      <c r="M2" s="1">
        <f t="shared" ref="M2:M72" si="2">-8.654+0.044*D2+1.329*B2+0.063*J2+0.885*LOG10(H2)+3.138*LOG10(I2)</f>
        <v>-0.68417536537363244</v>
      </c>
      <c r="N2" s="1">
        <f t="shared" ref="N2:N72" si="3">-8.1942+0.114*D2+0.8829*B2+0.761*LOG10(H2)+0.0965*J2+1.0855*LOG10(I2)-0.0181*E2-0.0043*F2</f>
        <v>-2.8340275243876194</v>
      </c>
      <c r="O2" s="1">
        <f t="shared" ref="O2:O72" si="4">-16.01+0.064*D2+1.569*B2-0.005*E2-0.06*F2+0.161*G2+0.077*J2+1.38*LOG10(H2)+3.858*LOG10(I2)</f>
        <v>-0.47213100664835217</v>
      </c>
      <c r="P2" s="1">
        <f t="shared" ref="P2:P72" si="5">-7.5771177+0.04666357*D2-0.57611693*C2+0.42243533*LN(H2)+1.1051891*LN(I2)</f>
        <v>-1.1465689536546972</v>
      </c>
      <c r="Q2" s="1">
        <f t="shared" ref="Q2:Q72" si="6">-11.203+0.699*B2+0.094*D2+1.076*LOG10(H2)+2.376*LOG10(I2)</f>
        <v>-1.4134089459896075</v>
      </c>
      <c r="R2" s="6">
        <v>0.63300000000000001</v>
      </c>
      <c r="S2" s="6">
        <v>8.8699999999999992</v>
      </c>
      <c r="T2" s="1" t="s">
        <v>302</v>
      </c>
    </row>
    <row r="3" spans="1:20" s="1" customFormat="1" ht="14.4" x14ac:dyDescent="0.25">
      <c r="A3" s="1" t="s">
        <v>180</v>
      </c>
      <c r="B3" s="1">
        <v>1</v>
      </c>
      <c r="C3" s="1">
        <v>0</v>
      </c>
      <c r="D3" s="1">
        <v>52</v>
      </c>
      <c r="E3" s="1">
        <v>239</v>
      </c>
      <c r="F3" s="1">
        <v>16.2</v>
      </c>
      <c r="G3" s="1">
        <v>40.1</v>
      </c>
      <c r="H3" s="1">
        <v>1.57</v>
      </c>
      <c r="I3" s="1">
        <v>37.380000000000003</v>
      </c>
      <c r="J3" s="1">
        <v>5</v>
      </c>
      <c r="K3" s="1">
        <f t="shared" si="0"/>
        <v>-0.97998454829545167</v>
      </c>
      <c r="L3" s="1">
        <f t="shared" si="1"/>
        <v>-1.3727249937670329</v>
      </c>
      <c r="M3" s="1">
        <f t="shared" si="2"/>
        <v>0.3863133065025206</v>
      </c>
      <c r="N3" s="1">
        <f t="shared" si="3"/>
        <v>-3.4401804075766003</v>
      </c>
      <c r="O3" s="1">
        <f t="shared" si="4"/>
        <v>-0.10131607168408596</v>
      </c>
      <c r="P3" s="1">
        <f t="shared" si="5"/>
        <v>-0.95802196386015215</v>
      </c>
      <c r="Q3" s="1">
        <f t="shared" si="6"/>
        <v>-1.6686210042339398</v>
      </c>
      <c r="R3" s="1">
        <v>14.31</v>
      </c>
      <c r="S3" s="1">
        <v>0.65600000000000003</v>
      </c>
      <c r="T3" s="1" t="s">
        <v>302</v>
      </c>
    </row>
    <row r="4" spans="1:20" s="1" customFormat="1" ht="14.4" x14ac:dyDescent="0.25">
      <c r="A4" s="1" t="s">
        <v>181</v>
      </c>
      <c r="B4" s="1">
        <v>1</v>
      </c>
      <c r="C4" s="1">
        <v>0</v>
      </c>
      <c r="D4" s="1">
        <v>29</v>
      </c>
      <c r="E4" s="1">
        <v>146</v>
      </c>
      <c r="F4" s="1">
        <v>181</v>
      </c>
      <c r="G4" s="1">
        <v>23.3</v>
      </c>
      <c r="H4" s="1">
        <v>2.94</v>
      </c>
      <c r="I4" s="1">
        <v>61.69</v>
      </c>
      <c r="J4" s="1">
        <v>5</v>
      </c>
      <c r="K4" s="1">
        <f t="shared" si="0"/>
        <v>-2.1230816024110606</v>
      </c>
      <c r="L4" s="1">
        <f t="shared" si="1"/>
        <v>-2.9065205255970206</v>
      </c>
      <c r="M4" s="1">
        <f t="shared" si="2"/>
        <v>0.29818133644036582</v>
      </c>
      <c r="N4" s="1">
        <f t="shared" si="3"/>
        <v>-4.6440095484565092</v>
      </c>
      <c r="O4" s="1">
        <f t="shared" si="4"/>
        <v>-12.485732100429949</v>
      </c>
      <c r="P4" s="1">
        <f t="shared" si="5"/>
        <v>-1.2125917326266382</v>
      </c>
      <c r="Q4" s="1">
        <f t="shared" si="6"/>
        <v>-3.0205079783768234</v>
      </c>
      <c r="R4" s="1">
        <v>6.5</v>
      </c>
      <c r="S4" s="1">
        <v>536</v>
      </c>
      <c r="T4" s="1" t="s">
        <v>308</v>
      </c>
    </row>
    <row r="5" spans="1:20" ht="14.4" x14ac:dyDescent="0.25">
      <c r="A5" s="1" t="s">
        <v>182</v>
      </c>
      <c r="B5" s="1">
        <v>0</v>
      </c>
      <c r="C5" s="1">
        <v>1</v>
      </c>
      <c r="D5" s="1">
        <v>72</v>
      </c>
      <c r="E5" s="1">
        <v>183</v>
      </c>
      <c r="F5" s="1">
        <v>14</v>
      </c>
      <c r="G5" s="1">
        <v>33.700000000000003</v>
      </c>
      <c r="H5" s="1">
        <v>1.63</v>
      </c>
      <c r="I5" s="1">
        <v>13.01</v>
      </c>
      <c r="J5" s="1">
        <v>5</v>
      </c>
      <c r="K5" s="1">
        <f t="shared" si="0"/>
        <v>-1.4214922012678297</v>
      </c>
      <c r="L5" s="1">
        <f t="shared" si="1"/>
        <v>-1.1956108832290848</v>
      </c>
      <c r="M5" s="1">
        <f t="shared" si="2"/>
        <v>-1.486611813492241</v>
      </c>
      <c r="N5" s="1">
        <f t="shared" si="3"/>
        <v>-1.5051772276309872</v>
      </c>
      <c r="O5" s="1">
        <f t="shared" si="4"/>
        <v>-2.7545992957879388</v>
      </c>
      <c r="P5" s="1">
        <f t="shared" si="5"/>
        <v>-1.7514602396400756</v>
      </c>
      <c r="Q5" s="1">
        <f t="shared" si="6"/>
        <v>-1.559163281031013</v>
      </c>
      <c r="R5" s="1">
        <v>2.4500000000000002</v>
      </c>
      <c r="S5" s="1">
        <v>18.8</v>
      </c>
      <c r="T5" s="1" t="s">
        <v>302</v>
      </c>
    </row>
    <row r="6" spans="1:20" ht="14.4" x14ac:dyDescent="0.25">
      <c r="A6" s="1" t="s">
        <v>183</v>
      </c>
      <c r="B6" s="1">
        <v>0</v>
      </c>
      <c r="C6" s="1">
        <v>1</v>
      </c>
      <c r="D6" s="1">
        <v>62</v>
      </c>
      <c r="E6" s="1">
        <v>291</v>
      </c>
      <c r="F6" s="1">
        <v>22.4</v>
      </c>
      <c r="G6" s="1">
        <v>36</v>
      </c>
      <c r="H6" s="1">
        <v>1.96</v>
      </c>
      <c r="I6" s="1">
        <v>26.71</v>
      </c>
      <c r="J6" s="1">
        <v>5</v>
      </c>
      <c r="K6" s="1">
        <f t="shared" si="0"/>
        <v>-1.7186445219574207</v>
      </c>
      <c r="L6" s="1">
        <f t="shared" si="1"/>
        <v>-1.3798478287780345</v>
      </c>
      <c r="M6" s="1">
        <f t="shared" si="2"/>
        <v>-0.87545071623845061</v>
      </c>
      <c r="N6" s="1">
        <f t="shared" si="3"/>
        <v>-4.2360586242505214</v>
      </c>
      <c r="O6" s="1">
        <f t="shared" si="4"/>
        <v>-2.7525787615416082</v>
      </c>
      <c r="P6" s="1">
        <f t="shared" si="5"/>
        <v>-1.3452295487135637</v>
      </c>
      <c r="Q6" s="1">
        <f t="shared" si="6"/>
        <v>-1.6707553092816485</v>
      </c>
      <c r="R6" s="1">
        <v>1.4</v>
      </c>
      <c r="S6" s="1">
        <v>2</v>
      </c>
      <c r="T6" s="1" t="s">
        <v>302</v>
      </c>
    </row>
    <row r="7" spans="1:20" ht="14.4" x14ac:dyDescent="0.25">
      <c r="A7" s="1" t="s">
        <v>184</v>
      </c>
      <c r="B7" s="1">
        <v>1</v>
      </c>
      <c r="C7" s="1">
        <v>0</v>
      </c>
      <c r="D7" s="1">
        <v>46</v>
      </c>
      <c r="E7" s="1">
        <v>167</v>
      </c>
      <c r="F7" s="1">
        <v>15.4</v>
      </c>
      <c r="G7" s="1">
        <v>41.6</v>
      </c>
      <c r="H7" s="1">
        <v>3.7</v>
      </c>
      <c r="I7" s="1">
        <v>33.67</v>
      </c>
      <c r="J7" s="1">
        <v>5</v>
      </c>
      <c r="K7" s="1">
        <f t="shared" si="0"/>
        <v>-0.70917462088707417</v>
      </c>
      <c r="L7" s="1">
        <f t="shared" si="1"/>
        <v>-1.761307824642282</v>
      </c>
      <c r="M7" s="1">
        <f t="shared" si="2"/>
        <v>0.30934742502511359</v>
      </c>
      <c r="N7" s="1">
        <f t="shared" si="3"/>
        <v>-2.5834960851457471</v>
      </c>
      <c r="O7" s="1">
        <f t="shared" si="4"/>
        <v>0.5028223222376953</v>
      </c>
      <c r="P7" s="1">
        <f t="shared" si="5"/>
        <v>-0.99139149049730602</v>
      </c>
      <c r="Q7" s="1">
        <f t="shared" si="6"/>
        <v>-1.9398853003658152</v>
      </c>
      <c r="R7" s="1">
        <v>3</v>
      </c>
      <c r="S7" s="1">
        <v>14</v>
      </c>
      <c r="T7" s="1" t="s">
        <v>303</v>
      </c>
    </row>
    <row r="8" spans="1:20" ht="14.4" x14ac:dyDescent="0.25">
      <c r="A8" s="1" t="s">
        <v>185</v>
      </c>
      <c r="B8" s="1">
        <v>0</v>
      </c>
      <c r="C8" s="1">
        <v>1</v>
      </c>
      <c r="D8" s="1">
        <v>32</v>
      </c>
      <c r="E8" s="1">
        <v>167</v>
      </c>
      <c r="F8" s="1">
        <v>9.4</v>
      </c>
      <c r="G8" s="1">
        <v>38.799999999999997</v>
      </c>
      <c r="H8" s="1">
        <v>1.93</v>
      </c>
      <c r="I8" s="1">
        <v>24.76</v>
      </c>
      <c r="J8" s="1">
        <v>5</v>
      </c>
      <c r="K8" s="1">
        <f t="shared" si="0"/>
        <v>-4.4781075452588626</v>
      </c>
      <c r="L8" s="1">
        <f t="shared" si="1"/>
        <v>-4.4333053466506076</v>
      </c>
      <c r="M8" s="1">
        <f t="shared" si="2"/>
        <v>-2.3046922721158447</v>
      </c>
      <c r="N8" s="1">
        <f t="shared" si="3"/>
        <v>-5.3965945677472442</v>
      </c>
      <c r="O8" s="1">
        <f t="shared" si="4"/>
        <v>-2.9580409431063792</v>
      </c>
      <c r="P8" s="1">
        <f t="shared" si="5"/>
        <v>-2.8354353054605426</v>
      </c>
      <c r="Q8" s="1">
        <f t="shared" si="6"/>
        <v>-4.5761888140405969</v>
      </c>
      <c r="R8" s="1">
        <v>1.1000000000000001</v>
      </c>
      <c r="S8" s="1">
        <v>37.799999999999997</v>
      </c>
      <c r="T8" s="1" t="s">
        <v>303</v>
      </c>
    </row>
    <row r="9" spans="1:20" ht="15.6" x14ac:dyDescent="0.25">
      <c r="A9" s="1" t="s">
        <v>186</v>
      </c>
      <c r="B9" s="1">
        <v>1</v>
      </c>
      <c r="C9" s="1">
        <v>0</v>
      </c>
      <c r="D9" s="1">
        <v>66</v>
      </c>
      <c r="E9" s="1">
        <v>72</v>
      </c>
      <c r="F9" s="1">
        <v>41.5</v>
      </c>
      <c r="G9" s="1">
        <v>22.2</v>
      </c>
      <c r="H9" s="1">
        <v>3.28</v>
      </c>
      <c r="I9" s="1">
        <v>24.11</v>
      </c>
      <c r="J9" s="1">
        <v>5</v>
      </c>
      <c r="K9" s="1">
        <f t="shared" si="0"/>
        <v>0.77546708408734233</v>
      </c>
      <c r="L9" s="1">
        <f t="shared" si="1"/>
        <v>-0.16815176594988834</v>
      </c>
      <c r="M9" s="1">
        <f t="shared" si="2"/>
        <v>0.6878831978492852</v>
      </c>
      <c r="N9" s="1">
        <f t="shared" si="3"/>
        <v>1.1065050669293131</v>
      </c>
      <c r="O9" s="1">
        <f t="shared" si="4"/>
        <v>-3.0633772580416689</v>
      </c>
      <c r="P9" s="1">
        <f t="shared" si="5"/>
        <v>-0.47813072229094722</v>
      </c>
      <c r="Q9" s="1">
        <f t="shared" si="6"/>
        <v>-0.4608191723094035</v>
      </c>
      <c r="R9" s="1">
        <v>3.7</v>
      </c>
      <c r="S9" s="1">
        <v>34</v>
      </c>
      <c r="T9" s="13" t="s">
        <v>302</v>
      </c>
    </row>
    <row r="10" spans="1:20" ht="14.4" x14ac:dyDescent="0.25">
      <c r="A10" s="1" t="s">
        <v>187</v>
      </c>
      <c r="B10" s="1">
        <v>1</v>
      </c>
      <c r="C10" s="1">
        <v>0</v>
      </c>
      <c r="D10" s="1">
        <v>31</v>
      </c>
      <c r="E10" s="1">
        <v>305</v>
      </c>
      <c r="F10" s="1">
        <v>19.2</v>
      </c>
      <c r="G10" s="1">
        <v>46</v>
      </c>
      <c r="H10" s="1">
        <v>4.74</v>
      </c>
      <c r="I10" s="1">
        <v>36.549999999999997</v>
      </c>
      <c r="J10" s="1">
        <v>5</v>
      </c>
      <c r="K10" s="1">
        <f t="shared" si="0"/>
        <v>-1.7600384633617807</v>
      </c>
      <c r="L10" s="1">
        <f t="shared" si="1"/>
        <v>-3.071680423615037</v>
      </c>
      <c r="M10" s="1">
        <f t="shared" si="2"/>
        <v>-0.14359556511824145</v>
      </c>
      <c r="N10" s="1">
        <f t="shared" si="3"/>
        <v>-6.6870784295915149</v>
      </c>
      <c r="O10" s="1">
        <f t="shared" si="4"/>
        <v>-0.38080637145797613</v>
      </c>
      <c r="P10" s="1">
        <f t="shared" si="5"/>
        <v>-1.49599874772671</v>
      </c>
      <c r="Q10" s="1">
        <f t="shared" si="6"/>
        <v>-3.1494420864044272</v>
      </c>
      <c r="R10" s="1">
        <v>1.73</v>
      </c>
      <c r="S10" s="1">
        <v>15.9</v>
      </c>
      <c r="T10" s="1" t="s">
        <v>303</v>
      </c>
    </row>
    <row r="11" spans="1:20" ht="14.4" x14ac:dyDescent="0.25">
      <c r="A11" s="1" t="s">
        <v>188</v>
      </c>
      <c r="B11" s="1">
        <v>0</v>
      </c>
      <c r="C11" s="1">
        <v>1</v>
      </c>
      <c r="D11" s="1">
        <v>80</v>
      </c>
      <c r="E11" s="1">
        <v>270</v>
      </c>
      <c r="F11" s="1">
        <v>13.9</v>
      </c>
      <c r="G11" s="1">
        <v>35.6</v>
      </c>
      <c r="H11" s="1">
        <v>1.86</v>
      </c>
      <c r="I11" s="1">
        <v>26.12</v>
      </c>
      <c r="J11" s="1">
        <v>5</v>
      </c>
      <c r="K11" s="1">
        <f t="shared" si="0"/>
        <v>-0.16476539096803933</v>
      </c>
      <c r="L11" s="1">
        <f t="shared" si="1"/>
        <v>0.3601154531766273</v>
      </c>
      <c r="M11" s="1">
        <f t="shared" si="2"/>
        <v>-0.13401922873881666</v>
      </c>
      <c r="N11" s="1">
        <f t="shared" si="3"/>
        <v>-1.7952462705895698</v>
      </c>
      <c r="O11" s="1">
        <f t="shared" si="4"/>
        <v>-1.1187896370767607</v>
      </c>
      <c r="P11" s="1">
        <f t="shared" si="5"/>
        <v>-0.55209367842984269</v>
      </c>
      <c r="Q11" s="1">
        <f t="shared" si="6"/>
        <v>-2.6275813916707857E-2</v>
      </c>
      <c r="R11" s="1">
        <v>2.2999999999999998</v>
      </c>
      <c r="S11" s="1">
        <v>6.4</v>
      </c>
      <c r="T11" s="1" t="s">
        <v>302</v>
      </c>
    </row>
    <row r="12" spans="1:20" ht="14.4" x14ac:dyDescent="0.25">
      <c r="A12" s="1" t="s">
        <v>189</v>
      </c>
      <c r="B12" s="1">
        <v>0</v>
      </c>
      <c r="C12" s="1">
        <v>1</v>
      </c>
      <c r="D12" s="1">
        <v>70</v>
      </c>
      <c r="E12" s="1">
        <v>288</v>
      </c>
      <c r="F12" s="1">
        <v>12.1</v>
      </c>
      <c r="G12" s="1">
        <v>35.5</v>
      </c>
      <c r="H12" s="1">
        <v>1.82</v>
      </c>
      <c r="I12" s="1">
        <v>27.56</v>
      </c>
      <c r="J12" s="1">
        <v>5</v>
      </c>
      <c r="K12" s="1">
        <f t="shared" si="0"/>
        <v>-1.0558615985115924</v>
      </c>
      <c r="L12" s="1">
        <f t="shared" si="1"/>
        <v>-0.58271997400360576</v>
      </c>
      <c r="M12" s="1">
        <f t="shared" si="2"/>
        <v>-0.50924065049993317</v>
      </c>
      <c r="N12" s="1">
        <f t="shared" si="3"/>
        <v>-3.2351925877761274</v>
      </c>
      <c r="O12" s="1">
        <f t="shared" si="4"/>
        <v>-1.6800042799176991</v>
      </c>
      <c r="P12" s="1">
        <f t="shared" si="5"/>
        <v>-0.96860409234994949</v>
      </c>
      <c r="Q12" s="1">
        <f t="shared" si="6"/>
        <v>-0.92105977588030097</v>
      </c>
      <c r="R12" s="1">
        <v>2.6</v>
      </c>
      <c r="S12" s="1">
        <v>10.3</v>
      </c>
      <c r="T12" s="1" t="s">
        <v>303</v>
      </c>
    </row>
    <row r="13" spans="1:20" ht="14.4" x14ac:dyDescent="0.25">
      <c r="A13" s="1" t="s">
        <v>190</v>
      </c>
      <c r="B13" s="1">
        <v>1</v>
      </c>
      <c r="C13" s="1">
        <v>0</v>
      </c>
      <c r="D13" s="1">
        <v>65</v>
      </c>
      <c r="E13" s="1">
        <v>222</v>
      </c>
      <c r="F13" s="1">
        <v>14.7</v>
      </c>
      <c r="G13" s="1">
        <v>40.4</v>
      </c>
      <c r="H13" s="1">
        <v>1.79</v>
      </c>
      <c r="I13" s="1">
        <v>32.17</v>
      </c>
      <c r="J13" s="1">
        <v>5</v>
      </c>
      <c r="K13" s="1">
        <f t="shared" si="0"/>
        <v>0.23658600349257064</v>
      </c>
      <c r="L13" s="1">
        <f t="shared" si="1"/>
        <v>-0.19198914600463191</v>
      </c>
      <c r="M13" s="1">
        <f t="shared" si="2"/>
        <v>0.80415636152758641</v>
      </c>
      <c r="N13" s="1">
        <f t="shared" si="3"/>
        <v>-1.6714507168152137</v>
      </c>
      <c r="O13" s="1">
        <f t="shared" si="4"/>
        <v>0.78108337571205055</v>
      </c>
      <c r="P13" s="1">
        <f t="shared" si="5"/>
        <v>-0.46188788282017113</v>
      </c>
      <c r="Q13" s="1">
        <f t="shared" si="6"/>
        <v>-0.54022641796255444</v>
      </c>
      <c r="R13" s="1">
        <v>3.9</v>
      </c>
      <c r="S13" s="1">
        <v>26.6</v>
      </c>
      <c r="T13" s="1" t="s">
        <v>303</v>
      </c>
    </row>
    <row r="14" spans="1:20" ht="14.4" x14ac:dyDescent="0.25">
      <c r="A14" s="1" t="s">
        <v>191</v>
      </c>
      <c r="B14" s="1">
        <v>1</v>
      </c>
      <c r="C14" s="1">
        <v>0</v>
      </c>
      <c r="D14" s="1">
        <v>26</v>
      </c>
      <c r="E14" s="1">
        <v>165</v>
      </c>
      <c r="F14" s="1">
        <v>16.100000000000001</v>
      </c>
      <c r="G14" s="1">
        <v>36.200000000000003</v>
      </c>
      <c r="H14" s="1">
        <v>16.899999999999999</v>
      </c>
      <c r="I14" s="1">
        <v>33.96</v>
      </c>
      <c r="J14" s="1">
        <v>9.8800000000000008</v>
      </c>
      <c r="K14" s="1">
        <f t="shared" si="0"/>
        <v>-0.76535809471335803</v>
      </c>
      <c r="L14" s="1">
        <f t="shared" si="1"/>
        <v>-2.8221275688885061</v>
      </c>
      <c r="M14" s="1">
        <f t="shared" si="2"/>
        <v>0.33229631835577056</v>
      </c>
      <c r="N14" s="1">
        <f t="shared" si="3"/>
        <v>-3.8533227994426809</v>
      </c>
      <c r="O14" s="1">
        <f t="shared" si="4"/>
        <v>-0.37808303212868122</v>
      </c>
      <c r="P14" s="1">
        <f t="shared" si="5"/>
        <v>-1.2735134905385892</v>
      </c>
      <c r="Q14" s="1">
        <f t="shared" si="6"/>
        <v>-3.1012146944208157</v>
      </c>
      <c r="R14" s="1">
        <v>1.9</v>
      </c>
      <c r="S14" s="1">
        <v>104</v>
      </c>
      <c r="T14" s="1" t="s">
        <v>307</v>
      </c>
    </row>
    <row r="15" spans="1:20" ht="15.6" x14ac:dyDescent="0.25">
      <c r="A15" s="1" t="s">
        <v>192</v>
      </c>
      <c r="B15" s="1">
        <v>1</v>
      </c>
      <c r="C15" s="1">
        <v>0</v>
      </c>
      <c r="D15" s="1">
        <v>71</v>
      </c>
      <c r="E15" s="1">
        <v>197</v>
      </c>
      <c r="F15" s="1">
        <v>10.3</v>
      </c>
      <c r="G15" s="1">
        <v>38.299999999999997</v>
      </c>
      <c r="H15" s="1">
        <v>2.84</v>
      </c>
      <c r="I15" s="1">
        <v>33.17</v>
      </c>
      <c r="J15" s="1">
        <v>5</v>
      </c>
      <c r="K15" s="1">
        <f t="shared" si="0"/>
        <v>1.2633563928309783</v>
      </c>
      <c r="L15" s="1">
        <f t="shared" si="1"/>
        <v>0.60182970031156735</v>
      </c>
      <c r="M15" s="1">
        <f t="shared" si="2"/>
        <v>1.2872860205697632</v>
      </c>
      <c r="N15" s="1">
        <f t="shared" si="3"/>
        <v>-0.34904553388980758</v>
      </c>
      <c r="O15" s="1">
        <f t="shared" si="4"/>
        <v>1.5439153383870723</v>
      </c>
      <c r="P15" s="1">
        <f t="shared" si="5"/>
        <v>4.6916307985534367E-2</v>
      </c>
      <c r="Q15" s="1">
        <f t="shared" si="6"/>
        <v>0.27106177422090338</v>
      </c>
      <c r="R15" s="1">
        <v>0.8</v>
      </c>
      <c r="S15" s="1">
        <v>5.9</v>
      </c>
      <c r="T15" s="13" t="s">
        <v>302</v>
      </c>
    </row>
    <row r="16" spans="1:20" ht="14.4" x14ac:dyDescent="0.25">
      <c r="A16" s="1" t="s">
        <v>193</v>
      </c>
      <c r="B16" s="1">
        <v>0</v>
      </c>
      <c r="C16" s="1">
        <v>1</v>
      </c>
      <c r="D16" s="1">
        <v>21</v>
      </c>
      <c r="E16" s="1">
        <v>307</v>
      </c>
      <c r="F16" s="1">
        <v>14</v>
      </c>
      <c r="G16" s="1">
        <v>45.6</v>
      </c>
      <c r="H16" s="1">
        <v>1.41</v>
      </c>
      <c r="I16" s="1">
        <v>26.78</v>
      </c>
      <c r="J16" s="1">
        <v>5</v>
      </c>
      <c r="K16" s="1">
        <f t="shared" si="0"/>
        <v>-5.741839214727344</v>
      </c>
      <c r="L16" s="1">
        <f t="shared" si="1"/>
        <v>-5.5563117515634399</v>
      </c>
      <c r="M16" s="1">
        <f t="shared" si="2"/>
        <v>-2.8024715082427312</v>
      </c>
      <c r="N16" s="1">
        <f t="shared" si="3"/>
        <v>-9.2711558786294699</v>
      </c>
      <c r="O16" s="1">
        <f t="shared" si="4"/>
        <v>-3.5999844351516055</v>
      </c>
      <c r="P16" s="1">
        <f t="shared" si="5"/>
        <v>-3.3946743832258868</v>
      </c>
      <c r="Q16" s="1">
        <f t="shared" si="6"/>
        <v>-5.675962314104658</v>
      </c>
      <c r="R16" s="1">
        <v>0.3</v>
      </c>
      <c r="S16" s="1">
        <v>6.9</v>
      </c>
      <c r="T16" s="1" t="s">
        <v>306</v>
      </c>
    </row>
    <row r="17" spans="1:20" ht="15.6" x14ac:dyDescent="0.25">
      <c r="A17" s="1" t="s">
        <v>194</v>
      </c>
      <c r="B17" s="1">
        <v>1</v>
      </c>
      <c r="C17" s="1">
        <v>0</v>
      </c>
      <c r="D17" s="1">
        <v>59</v>
      </c>
      <c r="E17" s="1">
        <v>264</v>
      </c>
      <c r="F17" s="1">
        <v>14.8</v>
      </c>
      <c r="G17" s="1">
        <v>44.7</v>
      </c>
      <c r="H17" s="1">
        <v>1.93</v>
      </c>
      <c r="I17" s="1">
        <v>42.1</v>
      </c>
      <c r="J17" s="1">
        <v>5</v>
      </c>
      <c r="K17" s="1">
        <f t="shared" si="0"/>
        <v>-7.1500709460371681E-2</v>
      </c>
      <c r="L17" s="1">
        <f t="shared" si="1"/>
        <v>-0.48232898587794892</v>
      </c>
      <c r="M17" s="1">
        <f t="shared" si="2"/>
        <v>0.93571543520420697</v>
      </c>
      <c r="N17" s="1">
        <f t="shared" si="3"/>
        <v>-2.9643726728154669</v>
      </c>
      <c r="O17" s="1">
        <f t="shared" si="4"/>
        <v>1.3692494121647334</v>
      </c>
      <c r="P17" s="1">
        <f t="shared" si="5"/>
        <v>-0.41274739409786765</v>
      </c>
      <c r="Q17" s="1">
        <f t="shared" si="6"/>
        <v>-0.79144607580208737</v>
      </c>
      <c r="R17" s="1">
        <v>3.1</v>
      </c>
      <c r="S17" s="1">
        <v>18.399999999999999</v>
      </c>
      <c r="T17" s="13" t="s">
        <v>302</v>
      </c>
    </row>
    <row r="18" spans="1:20" ht="14.4" x14ac:dyDescent="0.25">
      <c r="A18" s="1" t="s">
        <v>195</v>
      </c>
      <c r="B18" s="1">
        <v>1</v>
      </c>
      <c r="C18" s="1">
        <v>0</v>
      </c>
      <c r="D18" s="1">
        <v>30</v>
      </c>
      <c r="E18" s="1">
        <v>149</v>
      </c>
      <c r="F18" s="1">
        <v>93.9</v>
      </c>
      <c r="G18" s="1">
        <v>31.9</v>
      </c>
      <c r="H18" s="1">
        <v>412</v>
      </c>
      <c r="I18" s="1">
        <v>50.39</v>
      </c>
      <c r="J18" s="1">
        <v>12.6</v>
      </c>
      <c r="K18" s="1">
        <f t="shared" si="0"/>
        <v>3.176977482130706</v>
      </c>
      <c r="L18" s="1">
        <f t="shared" si="1"/>
        <v>-0.65734427537912943</v>
      </c>
      <c r="M18" s="1">
        <f t="shared" si="2"/>
        <v>2.4449406327097258</v>
      </c>
      <c r="N18" s="1">
        <f t="shared" si="3"/>
        <v>-1.9382384176035983</v>
      </c>
      <c r="O18" s="1">
        <f t="shared" si="4"/>
        <v>-2.6176973073377168</v>
      </c>
      <c r="P18" s="1">
        <f t="shared" si="5"/>
        <v>0.69839459900303602</v>
      </c>
      <c r="Q18" s="1">
        <f t="shared" si="6"/>
        <v>-0.82560040009503943</v>
      </c>
      <c r="R18" s="1">
        <v>1.05</v>
      </c>
      <c r="S18" s="1">
        <v>6.11</v>
      </c>
      <c r="T18" s="1" t="s">
        <v>307</v>
      </c>
    </row>
    <row r="19" spans="1:20" ht="15.6" x14ac:dyDescent="0.25">
      <c r="A19" s="1" t="s">
        <v>196</v>
      </c>
      <c r="B19" s="1">
        <v>1</v>
      </c>
      <c r="C19" s="1">
        <v>0</v>
      </c>
      <c r="D19" s="1">
        <v>64</v>
      </c>
      <c r="E19" s="1">
        <v>259</v>
      </c>
      <c r="F19" s="1">
        <v>26.2</v>
      </c>
      <c r="G19" s="1">
        <v>36</v>
      </c>
      <c r="H19" s="1">
        <v>3.15</v>
      </c>
      <c r="I19" s="1">
        <v>19.72</v>
      </c>
      <c r="J19" s="1">
        <v>5</v>
      </c>
      <c r="K19" s="1">
        <f t="shared" si="0"/>
        <v>0.43827288697257138</v>
      </c>
      <c r="L19" s="1">
        <f t="shared" si="1"/>
        <v>-0.58725919814606087</v>
      </c>
      <c r="M19" s="1">
        <f t="shared" si="2"/>
        <v>0.31042272558289019</v>
      </c>
      <c r="N19" s="1">
        <f t="shared" si="3"/>
        <v>-2.5485242171041778</v>
      </c>
      <c r="O19" s="1">
        <f t="shared" si="4"/>
        <v>-1.3475805746555203</v>
      </c>
      <c r="P19" s="1">
        <f t="shared" si="5"/>
        <v>-0.81067720848862335</v>
      </c>
      <c r="Q19" s="1">
        <f t="shared" si="6"/>
        <v>-0.87511902452445245</v>
      </c>
      <c r="R19" s="1">
        <v>6.1</v>
      </c>
      <c r="S19" s="1">
        <v>25</v>
      </c>
      <c r="T19" s="13" t="s">
        <v>302</v>
      </c>
    </row>
    <row r="20" spans="1:20" ht="15.6" x14ac:dyDescent="0.25">
      <c r="A20" s="1" t="s">
        <v>197</v>
      </c>
      <c r="B20" s="1">
        <v>0</v>
      </c>
      <c r="C20" s="1">
        <v>1</v>
      </c>
      <c r="D20" s="1">
        <v>52</v>
      </c>
      <c r="E20" s="1">
        <v>207</v>
      </c>
      <c r="F20" s="1">
        <v>15</v>
      </c>
      <c r="G20" s="1">
        <v>36.700000000000003</v>
      </c>
      <c r="H20" s="1">
        <v>2.89</v>
      </c>
      <c r="I20" s="1">
        <v>26.28</v>
      </c>
      <c r="J20" s="1">
        <v>5</v>
      </c>
      <c r="K20" s="1">
        <f t="shared" si="0"/>
        <v>-2.2333973179689792</v>
      </c>
      <c r="L20" s="1">
        <f t="shared" si="1"/>
        <v>-2.2448514589458739</v>
      </c>
      <c r="M20" s="1">
        <f t="shared" si="2"/>
        <v>-1.188321026694716</v>
      </c>
      <c r="N20" s="1">
        <f t="shared" si="3"/>
        <v>-3.7031534124186223</v>
      </c>
      <c r="O20" s="1">
        <f t="shared" si="4"/>
        <v>-2.2103463346910521</v>
      </c>
      <c r="P20" s="1">
        <f t="shared" si="5"/>
        <v>-1.665765563734912</v>
      </c>
      <c r="Q20" s="1">
        <f t="shared" si="6"/>
        <v>-2.4460440637246768</v>
      </c>
      <c r="R20" s="1">
        <v>0.81899999999999995</v>
      </c>
      <c r="S20" s="1">
        <v>6.62</v>
      </c>
      <c r="T20" s="13" t="s">
        <v>302</v>
      </c>
    </row>
    <row r="21" spans="1:20" ht="14.4" x14ac:dyDescent="0.25">
      <c r="A21" s="1" t="s">
        <v>198</v>
      </c>
      <c r="B21" s="1">
        <v>0</v>
      </c>
      <c r="C21" s="1">
        <v>1</v>
      </c>
      <c r="D21" s="1">
        <v>31</v>
      </c>
      <c r="E21" s="1">
        <v>301</v>
      </c>
      <c r="F21" s="1">
        <v>14.3</v>
      </c>
      <c r="G21" s="1">
        <v>39.700000000000003</v>
      </c>
      <c r="H21" s="1">
        <v>2.87</v>
      </c>
      <c r="I21" s="1">
        <v>40.56</v>
      </c>
      <c r="J21" s="1">
        <v>5</v>
      </c>
      <c r="K21" s="1">
        <f t="shared" si="0"/>
        <v>-3.8797860930298365</v>
      </c>
      <c r="L21" s="1">
        <f t="shared" si="1"/>
        <v>-3.8808356616304849</v>
      </c>
      <c r="M21" s="1">
        <f t="shared" si="2"/>
        <v>-1.5235631658216899</v>
      </c>
      <c r="N21" s="1">
        <f t="shared" si="3"/>
        <v>-7.5932515558493412</v>
      </c>
      <c r="O21" s="1">
        <f t="shared" si="4"/>
        <v>-2.7763811055841643</v>
      </c>
      <c r="P21" s="1">
        <f t="shared" si="5"/>
        <v>-2.1690106066287189</v>
      </c>
      <c r="Q21" s="1">
        <f t="shared" si="6"/>
        <v>-3.9754783586453599</v>
      </c>
      <c r="R21" s="1">
        <v>0.3</v>
      </c>
      <c r="S21" s="1">
        <v>6.7</v>
      </c>
      <c r="T21" s="1" t="s">
        <v>306</v>
      </c>
    </row>
    <row r="22" spans="1:20" ht="14.4" x14ac:dyDescent="0.25">
      <c r="A22" s="1" t="s">
        <v>199</v>
      </c>
      <c r="B22" s="1">
        <v>0</v>
      </c>
      <c r="C22" s="1">
        <v>1</v>
      </c>
      <c r="D22" s="1">
        <v>49</v>
      </c>
      <c r="E22" s="1">
        <v>231</v>
      </c>
      <c r="F22" s="1">
        <v>9</v>
      </c>
      <c r="G22" s="1">
        <v>43.4</v>
      </c>
      <c r="H22" s="1">
        <v>10.6</v>
      </c>
      <c r="I22" s="1">
        <v>39.57</v>
      </c>
      <c r="J22" s="1">
        <v>5</v>
      </c>
      <c r="K22" s="1">
        <f t="shared" si="0"/>
        <v>-0.94628742842662028</v>
      </c>
      <c r="L22" s="1">
        <f t="shared" si="1"/>
        <v>-1.6475697303487031</v>
      </c>
      <c r="M22" s="1">
        <f t="shared" si="2"/>
        <v>-0.26306964350588302</v>
      </c>
      <c r="N22" s="1">
        <f t="shared" si="3"/>
        <v>-3.8313013889697376</v>
      </c>
      <c r="O22" s="1">
        <f t="shared" si="4"/>
        <v>0.38096031599171454</v>
      </c>
      <c r="P22" s="1">
        <f t="shared" si="5"/>
        <v>-0.80444730046743818</v>
      </c>
      <c r="Q22" s="1">
        <f t="shared" si="6"/>
        <v>-1.6984291535430249</v>
      </c>
      <c r="R22" s="1">
        <v>0.8</v>
      </c>
      <c r="S22" s="1">
        <v>9.9</v>
      </c>
      <c r="T22" s="1" t="s">
        <v>302</v>
      </c>
    </row>
    <row r="23" spans="1:20" ht="14.4" x14ac:dyDescent="0.25">
      <c r="A23" s="1" t="s">
        <v>200</v>
      </c>
      <c r="B23" s="1">
        <v>0</v>
      </c>
      <c r="C23" s="1">
        <v>1</v>
      </c>
      <c r="D23" s="1">
        <v>39</v>
      </c>
      <c r="E23" s="1">
        <v>250</v>
      </c>
      <c r="F23" s="1">
        <v>8.9</v>
      </c>
      <c r="G23" s="1">
        <v>38.799999999999997</v>
      </c>
      <c r="H23" s="1">
        <v>3.23</v>
      </c>
      <c r="I23" s="1">
        <v>20.260000000000002</v>
      </c>
      <c r="J23" s="1">
        <v>5</v>
      </c>
      <c r="K23" s="1">
        <f t="shared" si="0"/>
        <v>-3.4406356411829506</v>
      </c>
      <c r="L23" s="1">
        <f t="shared" si="1"/>
        <v>-3.7583742426605191</v>
      </c>
      <c r="M23" s="1">
        <f t="shared" si="2"/>
        <v>-2.0721212018028403</v>
      </c>
      <c r="N23" s="1">
        <f t="shared" si="3"/>
        <v>-6.023109767274196</v>
      </c>
      <c r="O23" s="1">
        <f t="shared" si="4"/>
        <v>-2.9224855557114777</v>
      </c>
      <c r="P23" s="1">
        <f t="shared" si="5"/>
        <v>-2.512931994810391</v>
      </c>
      <c r="Q23" s="1">
        <f t="shared" si="6"/>
        <v>-3.8845227740980866</v>
      </c>
      <c r="R23" s="1">
        <v>1.3</v>
      </c>
      <c r="S23" s="1">
        <v>7</v>
      </c>
      <c r="T23" s="1" t="s">
        <v>303</v>
      </c>
    </row>
    <row r="24" spans="1:20" ht="14.4" x14ac:dyDescent="0.25">
      <c r="A24" s="1" t="s">
        <v>201</v>
      </c>
      <c r="B24" s="1">
        <v>0</v>
      </c>
      <c r="C24" s="1">
        <v>1</v>
      </c>
      <c r="D24" s="1">
        <v>45</v>
      </c>
      <c r="E24" s="1">
        <v>273</v>
      </c>
      <c r="F24" s="1">
        <v>14.6</v>
      </c>
      <c r="G24" s="1">
        <v>35.799999999999997</v>
      </c>
      <c r="H24" s="1">
        <v>4.93</v>
      </c>
      <c r="I24" s="1">
        <v>29.37</v>
      </c>
      <c r="J24" s="1">
        <v>5</v>
      </c>
      <c r="K24" s="1">
        <f t="shared" si="0"/>
        <v>-2.2564259600159575</v>
      </c>
      <c r="L24" s="1">
        <f t="shared" si="1"/>
        <v>-2.6288836582272257</v>
      </c>
      <c r="M24" s="1">
        <f t="shared" si="2"/>
        <v>-1.1395478922511026</v>
      </c>
      <c r="N24" s="1">
        <f t="shared" si="3"/>
        <v>-5.4651137604795288</v>
      </c>
      <c r="O24" s="1">
        <f t="shared" si="4"/>
        <v>-2.6028978257124615</v>
      </c>
      <c r="P24" s="1">
        <f t="shared" si="5"/>
        <v>-1.6439362866264351</v>
      </c>
      <c r="Q24" s="1">
        <f t="shared" si="6"/>
        <v>-2.7397569379195263</v>
      </c>
      <c r="R24" s="1">
        <v>1.5</v>
      </c>
      <c r="S24" s="1">
        <v>11.5</v>
      </c>
      <c r="T24" s="1" t="s">
        <v>303</v>
      </c>
    </row>
    <row r="25" spans="1:20" ht="14.4" x14ac:dyDescent="0.25">
      <c r="A25" s="1" t="s">
        <v>202</v>
      </c>
      <c r="B25" s="1">
        <v>0</v>
      </c>
      <c r="C25" s="1">
        <v>1</v>
      </c>
      <c r="D25" s="1">
        <v>44</v>
      </c>
      <c r="E25" s="1">
        <v>262</v>
      </c>
      <c r="F25" s="1">
        <v>7</v>
      </c>
      <c r="G25" s="1">
        <v>33.9</v>
      </c>
      <c r="H25" s="1">
        <v>2.2999999999999998</v>
      </c>
      <c r="I25" s="1">
        <v>33.5</v>
      </c>
      <c r="J25" s="1">
        <v>5</v>
      </c>
      <c r="K25" s="1">
        <f t="shared" si="0"/>
        <v>-3.0452472703598286</v>
      </c>
      <c r="L25" s="1">
        <f t="shared" si="1"/>
        <v>-2.8709426939101199</v>
      </c>
      <c r="M25" s="1">
        <f t="shared" si="2"/>
        <v>-1.2972802606428093</v>
      </c>
      <c r="N25" s="1">
        <f t="shared" si="3"/>
        <v>-5.5372889787521169</v>
      </c>
      <c r="O25" s="1">
        <f t="shared" si="4"/>
        <v>-2.6982927207475784</v>
      </c>
      <c r="P25" s="1">
        <f t="shared" si="5"/>
        <v>-1.8672655666421374</v>
      </c>
      <c r="Q25" s="1">
        <f t="shared" si="6"/>
        <v>-3.0542743869255253</v>
      </c>
      <c r="R25" s="1">
        <v>0.6</v>
      </c>
      <c r="S25" s="1">
        <v>2</v>
      </c>
      <c r="T25" s="1" t="s">
        <v>303</v>
      </c>
    </row>
    <row r="26" spans="1:20" ht="14.4" x14ac:dyDescent="0.25">
      <c r="A26" s="1" t="s">
        <v>203</v>
      </c>
      <c r="B26" s="1">
        <v>0</v>
      </c>
      <c r="C26" s="1">
        <v>1</v>
      </c>
      <c r="D26" s="1">
        <v>48</v>
      </c>
      <c r="E26" s="1">
        <v>355</v>
      </c>
      <c r="F26" s="1">
        <v>27.8</v>
      </c>
      <c r="G26" s="1">
        <v>29.1</v>
      </c>
      <c r="H26" s="1">
        <v>3.3</v>
      </c>
      <c r="I26" s="1">
        <v>31.89</v>
      </c>
      <c r="J26" s="1">
        <v>5</v>
      </c>
      <c r="K26" s="1">
        <f t="shared" si="0"/>
        <v>-2.3468168700926073</v>
      </c>
      <c r="L26" s="1">
        <f t="shared" si="1"/>
        <v>-2.3938090070122175</v>
      </c>
      <c r="M26" s="1">
        <f t="shared" si="2"/>
        <v>-1.0496472818236633</v>
      </c>
      <c r="N26" s="1">
        <f t="shared" si="3"/>
        <v>-6.7579339111146952</v>
      </c>
      <c r="O26" s="1">
        <f t="shared" si="4"/>
        <v>-4.7942516277291816</v>
      </c>
      <c r="P26" s="1">
        <f t="shared" si="5"/>
        <v>-1.5825403269989975</v>
      </c>
      <c r="Q26" s="1">
        <f t="shared" si="6"/>
        <v>-2.5603958629701213</v>
      </c>
      <c r="R26" s="1">
        <v>2.2000000000000002</v>
      </c>
      <c r="S26" s="1">
        <v>2</v>
      </c>
      <c r="T26" s="1" t="s">
        <v>305</v>
      </c>
    </row>
    <row r="27" spans="1:20" ht="14.4" x14ac:dyDescent="0.25">
      <c r="A27" s="1" t="s">
        <v>204</v>
      </c>
      <c r="B27" s="1">
        <v>0</v>
      </c>
      <c r="C27" s="1">
        <v>1</v>
      </c>
      <c r="D27" s="1">
        <v>38</v>
      </c>
      <c r="E27" s="1">
        <v>279</v>
      </c>
      <c r="F27" s="1">
        <v>16.7</v>
      </c>
      <c r="G27" s="1">
        <v>37.700000000000003</v>
      </c>
      <c r="H27" s="1">
        <v>1.1200000000000001</v>
      </c>
      <c r="I27" s="1">
        <v>20.65</v>
      </c>
      <c r="J27" s="1">
        <v>5</v>
      </c>
      <c r="K27" s="1">
        <f t="shared" si="0"/>
        <v>-4.5959861524818564</v>
      </c>
      <c r="L27" s="1">
        <f t="shared" si="1"/>
        <v>-4.2241858485909667</v>
      </c>
      <c r="M27" s="1">
        <f t="shared" si="2"/>
        <v>-2.4972229142326752</v>
      </c>
      <c r="N27" s="1">
        <f t="shared" si="3"/>
        <v>-7.0366093639682203</v>
      </c>
      <c r="O27" s="1">
        <f t="shared" si="4"/>
        <v>-4.3794175526963928</v>
      </c>
      <c r="P27" s="1">
        <f t="shared" si="5"/>
        <v>-2.9859469605121887</v>
      </c>
      <c r="Q27" s="1">
        <f t="shared" si="6"/>
        <v>-4.4537913545688941</v>
      </c>
      <c r="R27" s="1">
        <v>0.7</v>
      </c>
      <c r="S27" s="1">
        <v>21.5</v>
      </c>
      <c r="T27" s="1" t="s">
        <v>303</v>
      </c>
    </row>
    <row r="28" spans="1:20" ht="14.4" x14ac:dyDescent="0.25">
      <c r="A28" s="1" t="s">
        <v>205</v>
      </c>
      <c r="B28" s="1">
        <v>0</v>
      </c>
      <c r="C28" s="1">
        <v>1</v>
      </c>
      <c r="D28" s="1">
        <v>47</v>
      </c>
      <c r="E28" s="1">
        <v>344</v>
      </c>
      <c r="F28" s="1">
        <v>9.9</v>
      </c>
      <c r="G28" s="1">
        <v>41.7</v>
      </c>
      <c r="H28" s="1">
        <v>5.44</v>
      </c>
      <c r="I28" s="1">
        <v>32.32</v>
      </c>
      <c r="J28" s="1">
        <v>5</v>
      </c>
      <c r="K28" s="1">
        <f t="shared" si="0"/>
        <v>-1.9211016764098705</v>
      </c>
      <c r="L28" s="1">
        <f t="shared" si="1"/>
        <v>-2.296706647883104</v>
      </c>
      <c r="M28" s="1">
        <f t="shared" si="2"/>
        <v>-0.88327387086931353</v>
      </c>
      <c r="N28" s="1">
        <f t="shared" si="3"/>
        <v>-6.4243480846223697</v>
      </c>
      <c r="O28" s="1">
        <f t="shared" si="4"/>
        <v>-1.3786330420048829</v>
      </c>
      <c r="P28" s="1">
        <f t="shared" si="5"/>
        <v>-1.4032441830219655</v>
      </c>
      <c r="Q28" s="1">
        <f t="shared" si="6"/>
        <v>-2.4069916513291028</v>
      </c>
      <c r="R28" s="1">
        <v>1.2</v>
      </c>
      <c r="S28" s="1">
        <v>5.0999999999999996</v>
      </c>
      <c r="T28" s="1" t="s">
        <v>303</v>
      </c>
    </row>
    <row r="29" spans="1:20" ht="14.4" x14ac:dyDescent="0.25">
      <c r="A29" s="1" t="s">
        <v>206</v>
      </c>
      <c r="B29" s="1">
        <v>1</v>
      </c>
      <c r="C29" s="1">
        <v>0</v>
      </c>
      <c r="D29" s="1">
        <v>39</v>
      </c>
      <c r="E29" s="1">
        <v>174</v>
      </c>
      <c r="F29" s="1">
        <v>247.6</v>
      </c>
      <c r="G29" s="1">
        <v>30.1</v>
      </c>
      <c r="H29" s="1">
        <v>54.8</v>
      </c>
      <c r="I29" s="1">
        <v>40.14</v>
      </c>
      <c r="J29" s="1">
        <v>10.95</v>
      </c>
      <c r="K29" s="1">
        <f t="shared" si="0"/>
        <v>1.7395044064948753</v>
      </c>
      <c r="L29" s="1">
        <f t="shared" si="1"/>
        <v>-0.85621743256306182</v>
      </c>
      <c r="M29" s="1">
        <f t="shared" si="2"/>
        <v>1.6516965755179691</v>
      </c>
      <c r="N29" s="1">
        <f t="shared" si="3"/>
        <v>-2.9588097618649787</v>
      </c>
      <c r="O29" s="1">
        <f t="shared" si="4"/>
        <v>-13.395631342963211</v>
      </c>
      <c r="P29" s="1">
        <f t="shared" si="5"/>
        <v>1.4832490521792252E-2</v>
      </c>
      <c r="Q29" s="1">
        <f t="shared" si="6"/>
        <v>-1.1569722923429335</v>
      </c>
      <c r="R29" s="1">
        <v>1.4</v>
      </c>
      <c r="S29" s="1">
        <v>98</v>
      </c>
      <c r="T29" s="1" t="s">
        <v>307</v>
      </c>
    </row>
    <row r="30" spans="1:20" ht="14.4" x14ac:dyDescent="0.25">
      <c r="A30" s="1" t="s">
        <v>207</v>
      </c>
      <c r="B30" s="1">
        <v>0</v>
      </c>
      <c r="C30" s="1">
        <v>1</v>
      </c>
      <c r="D30" s="1">
        <v>55</v>
      </c>
      <c r="E30" s="1">
        <v>178</v>
      </c>
      <c r="F30" s="1">
        <v>13.6</v>
      </c>
      <c r="G30" s="1">
        <v>35.9</v>
      </c>
      <c r="H30" s="1">
        <v>3.16</v>
      </c>
      <c r="I30" s="1">
        <v>20.89</v>
      </c>
      <c r="J30" s="1">
        <v>5</v>
      </c>
      <c r="K30" s="1">
        <f t="shared" si="0"/>
        <v>-2.0052141014991243</v>
      </c>
      <c r="L30" s="1">
        <f t="shared" si="1"/>
        <v>-2.1509283784870892</v>
      </c>
      <c r="M30" s="1">
        <f t="shared" si="2"/>
        <v>-1.334810107224504</v>
      </c>
      <c r="N30" s="1">
        <f t="shared" si="3"/>
        <v>-2.90892495352877</v>
      </c>
      <c r="O30" s="1">
        <f t="shared" si="4"/>
        <v>-2.2492093245425755</v>
      </c>
      <c r="P30" s="1">
        <f t="shared" si="5"/>
        <v>-1.741727293763518</v>
      </c>
      <c r="Q30" s="1">
        <f t="shared" si="6"/>
        <v>-2.359162965709384</v>
      </c>
      <c r="R30" s="1">
        <v>0.7</v>
      </c>
      <c r="S30" s="1">
        <v>6.4</v>
      </c>
      <c r="T30" s="1" t="s">
        <v>303</v>
      </c>
    </row>
    <row r="31" spans="1:20" ht="15.6" x14ac:dyDescent="0.25">
      <c r="A31" s="1" t="s">
        <v>208</v>
      </c>
      <c r="B31" s="1">
        <v>1</v>
      </c>
      <c r="C31" s="1">
        <v>0</v>
      </c>
      <c r="D31" s="1">
        <v>90</v>
      </c>
      <c r="E31" s="1">
        <v>132</v>
      </c>
      <c r="F31" s="1">
        <v>11.4</v>
      </c>
      <c r="G31" s="1">
        <v>31.6</v>
      </c>
      <c r="H31" s="1">
        <v>1.6</v>
      </c>
      <c r="I31" s="1">
        <v>17.63</v>
      </c>
      <c r="J31" s="1">
        <v>5</v>
      </c>
      <c r="K31" s="1">
        <f t="shared" si="0"/>
        <v>2.0251563347729622</v>
      </c>
      <c r="L31" s="1">
        <f t="shared" si="1"/>
        <v>1.6246012517065758</v>
      </c>
      <c r="M31" s="1">
        <f t="shared" si="2"/>
        <v>1.0413859406457657</v>
      </c>
      <c r="N31" s="1">
        <f t="shared" si="3"/>
        <v>2.5011221918020725</v>
      </c>
      <c r="O31" s="1">
        <f t="shared" si="4"/>
        <v>0.53732699691596064</v>
      </c>
      <c r="P31" s="1">
        <f t="shared" si="5"/>
        <v>-7.3974140080528272E-3</v>
      </c>
      <c r="Q31" s="1">
        <f t="shared" si="6"/>
        <v>1.1367285953609656</v>
      </c>
      <c r="R31" s="1">
        <v>1.35</v>
      </c>
      <c r="S31" s="1">
        <v>8.3699999999999992</v>
      </c>
      <c r="T31" s="13" t="s">
        <v>302</v>
      </c>
    </row>
    <row r="32" spans="1:20" s="1" customFormat="1" ht="14.4" x14ac:dyDescent="0.25">
      <c r="A32" s="1" t="s">
        <v>209</v>
      </c>
      <c r="B32" s="1">
        <v>0</v>
      </c>
      <c r="C32" s="1">
        <v>1</v>
      </c>
      <c r="D32" s="1">
        <v>54</v>
      </c>
      <c r="E32" s="1">
        <v>267</v>
      </c>
      <c r="F32" s="1">
        <v>12.6</v>
      </c>
      <c r="G32" s="1">
        <v>37.299999999999997</v>
      </c>
      <c r="H32" s="1">
        <v>2.86</v>
      </c>
      <c r="I32" s="1">
        <v>24.24</v>
      </c>
      <c r="J32" s="1">
        <v>5</v>
      </c>
      <c r="K32" s="1">
        <f t="shared" si="0"/>
        <v>-2.1106751038706895</v>
      </c>
      <c r="L32" s="1">
        <f t="shared" si="1"/>
        <v>-2.1336174291432002</v>
      </c>
      <c r="M32" s="1">
        <f t="shared" si="2"/>
        <v>-1.2144527132598446</v>
      </c>
      <c r="N32" s="1">
        <f t="shared" si="3"/>
        <v>-4.5923752946697913</v>
      </c>
      <c r="O32" s="1">
        <f t="shared" si="4"/>
        <v>-2.2833880437051128</v>
      </c>
      <c r="P32" s="1">
        <f t="shared" si="5"/>
        <v>-1.6661502204289431</v>
      </c>
      <c r="Q32" s="1">
        <f t="shared" si="6"/>
        <v>-2.3463006539388149</v>
      </c>
      <c r="R32" s="1">
        <v>0.5</v>
      </c>
      <c r="S32" s="1">
        <v>4.2</v>
      </c>
      <c r="T32" s="6" t="s">
        <v>302</v>
      </c>
    </row>
    <row r="33" spans="1:20" s="7" customFormat="1" ht="14.4" x14ac:dyDescent="0.25">
      <c r="A33" s="7" t="s">
        <v>210</v>
      </c>
      <c r="B33" s="7">
        <v>0</v>
      </c>
      <c r="C33" s="7">
        <v>1</v>
      </c>
      <c r="D33" s="7">
        <v>45</v>
      </c>
      <c r="E33" s="7">
        <v>118</v>
      </c>
      <c r="F33" s="7">
        <v>12</v>
      </c>
      <c r="G33" s="7">
        <v>41.3</v>
      </c>
      <c r="H33" s="7">
        <v>2.08</v>
      </c>
      <c r="I33" s="7">
        <v>21.58</v>
      </c>
      <c r="J33" s="7">
        <v>5</v>
      </c>
      <c r="K33" s="7">
        <f t="shared" si="0"/>
        <v>-3.3114433805257724</v>
      </c>
      <c r="L33" s="7">
        <f t="shared" si="1"/>
        <v>-3.2601291936512276</v>
      </c>
      <c r="M33" s="7">
        <f t="shared" si="2"/>
        <v>-1.8912605287494086</v>
      </c>
      <c r="N33" s="7">
        <f t="shared" si="3"/>
        <v>-3.0789409635967879</v>
      </c>
      <c r="O33" s="7">
        <f t="shared" si="4"/>
        <v>-1.8200021408930835</v>
      </c>
      <c r="P33" s="7">
        <f t="shared" si="5"/>
        <v>-2.349112545393607</v>
      </c>
      <c r="Q33" s="7">
        <f t="shared" si="6"/>
        <v>-3.4610576293158526</v>
      </c>
      <c r="R33" s="7">
        <v>0.7</v>
      </c>
      <c r="S33" s="7">
        <v>14.4</v>
      </c>
      <c r="T33" s="7" t="s">
        <v>303</v>
      </c>
    </row>
    <row r="34" spans="1:20" s="7" customFormat="1" ht="14.4" x14ac:dyDescent="0.25">
      <c r="A34" s="7" t="s">
        <v>211</v>
      </c>
      <c r="B34" s="7">
        <v>0</v>
      </c>
      <c r="C34" s="7">
        <v>1</v>
      </c>
      <c r="D34" s="7">
        <v>79</v>
      </c>
      <c r="E34" s="7">
        <v>186</v>
      </c>
      <c r="F34" s="7">
        <v>15.5</v>
      </c>
      <c r="G34" s="7">
        <v>37.200000000000003</v>
      </c>
      <c r="H34" s="7">
        <v>3.32</v>
      </c>
      <c r="I34" s="7">
        <v>17.63</v>
      </c>
      <c r="J34" s="7">
        <v>5</v>
      </c>
      <c r="K34" s="7">
        <f t="shared" si="0"/>
        <v>0.10697869122554238</v>
      </c>
      <c r="L34" s="7">
        <f t="shared" si="1"/>
        <v>6.8896456586989174E-2</v>
      </c>
      <c r="M34" s="7">
        <f t="shared" si="2"/>
        <v>-0.49105303992665528</v>
      </c>
      <c r="N34" s="7">
        <f t="shared" si="3"/>
        <v>-0.38955703330031477</v>
      </c>
      <c r="O34" s="7">
        <f t="shared" si="4"/>
        <v>-0.91258802363764513</v>
      </c>
      <c r="P34" s="7">
        <f t="shared" si="5"/>
        <v>-0.78845223316493662</v>
      </c>
      <c r="Q34" s="7">
        <f t="shared" si="6"/>
        <v>-0.25515992791126685</v>
      </c>
      <c r="R34" s="7">
        <v>1</v>
      </c>
      <c r="S34" s="7">
        <v>5.9</v>
      </c>
      <c r="T34" s="7" t="s">
        <v>302</v>
      </c>
    </row>
    <row r="35" spans="1:20" s="7" customFormat="1" ht="14.4" x14ac:dyDescent="0.25">
      <c r="A35" s="7" t="s">
        <v>212</v>
      </c>
      <c r="B35" s="7">
        <v>1</v>
      </c>
      <c r="C35" s="7">
        <v>0</v>
      </c>
      <c r="D35" s="7">
        <v>44</v>
      </c>
      <c r="E35" s="7">
        <v>293</v>
      </c>
      <c r="F35" s="7">
        <v>14.8</v>
      </c>
      <c r="G35" s="7">
        <v>44.6</v>
      </c>
      <c r="H35" s="7">
        <v>6.78</v>
      </c>
      <c r="I35" s="7">
        <v>32.79</v>
      </c>
      <c r="J35" s="7">
        <v>5</v>
      </c>
      <c r="K35" s="7">
        <f t="shared" si="0"/>
        <v>-0.2889864321808151</v>
      </c>
      <c r="L35" s="7">
        <f t="shared" si="1"/>
        <v>-1.7655543481452884</v>
      </c>
      <c r="M35" s="7">
        <f t="shared" si="2"/>
        <v>0.41803484458081908</v>
      </c>
      <c r="N35" s="7">
        <f t="shared" si="3"/>
        <v>-4.9018368951725693</v>
      </c>
      <c r="O35" s="7">
        <f t="shared" si="4"/>
        <v>0.58242736304695519</v>
      </c>
      <c r="P35" s="7">
        <f t="shared" si="5"/>
        <v>-0.85814252105680877</v>
      </c>
      <c r="Q35" s="7">
        <f t="shared" si="6"/>
        <v>-1.872195243392627</v>
      </c>
      <c r="R35" s="7">
        <v>1.3</v>
      </c>
      <c r="S35" s="7">
        <v>8.6999999999999993</v>
      </c>
      <c r="T35" s="7" t="s">
        <v>303</v>
      </c>
    </row>
    <row r="36" spans="1:20" s="7" customFormat="1" ht="14.4" x14ac:dyDescent="0.25">
      <c r="A36" s="7" t="s">
        <v>213</v>
      </c>
      <c r="B36" s="7">
        <v>0</v>
      </c>
      <c r="C36" s="7">
        <v>1</v>
      </c>
      <c r="D36" s="7">
        <v>39</v>
      </c>
      <c r="E36" s="7">
        <v>173</v>
      </c>
      <c r="F36" s="7">
        <v>13.7</v>
      </c>
      <c r="G36" s="7">
        <v>42.6</v>
      </c>
      <c r="H36" s="7">
        <v>5.31</v>
      </c>
      <c r="I36" s="7">
        <v>16.77</v>
      </c>
      <c r="J36" s="7">
        <v>5</v>
      </c>
      <c r="K36" s="7">
        <f t="shared" si="0"/>
        <v>-3.0446498474032682</v>
      </c>
      <c r="L36" s="7">
        <f t="shared" si="1"/>
        <v>-3.7711244422907786</v>
      </c>
      <c r="M36" s="7">
        <f t="shared" si="2"/>
        <v>-2.138706598385002</v>
      </c>
      <c r="N36" s="7">
        <f t="shared" si="3"/>
        <v>-4.5748824299980972</v>
      </c>
      <c r="O36" s="7">
        <f t="shared" si="4"/>
        <v>-2.2325210053732949</v>
      </c>
      <c r="P36" s="7">
        <f t="shared" si="5"/>
        <v>-2.5118789460444404</v>
      </c>
      <c r="Q36" s="7">
        <f t="shared" si="6"/>
        <v>-3.8473077385642789</v>
      </c>
      <c r="R36" s="7">
        <v>0.3</v>
      </c>
      <c r="S36" s="7">
        <v>8.6999999999999993</v>
      </c>
      <c r="T36" s="7" t="s">
        <v>303</v>
      </c>
    </row>
    <row r="37" spans="1:20" s="7" customFormat="1" ht="14.4" x14ac:dyDescent="0.25">
      <c r="A37" s="7" t="s">
        <v>214</v>
      </c>
      <c r="B37" s="7">
        <v>0</v>
      </c>
      <c r="C37" s="7">
        <v>1</v>
      </c>
      <c r="D37" s="7">
        <v>27</v>
      </c>
      <c r="E37" s="7">
        <v>282</v>
      </c>
      <c r="F37" s="7">
        <v>10</v>
      </c>
      <c r="G37" s="7">
        <v>44.4</v>
      </c>
      <c r="H37" s="7">
        <v>2.59</v>
      </c>
      <c r="I37" s="7">
        <v>31.94</v>
      </c>
      <c r="J37" s="7">
        <v>5</v>
      </c>
      <c r="K37" s="7">
        <f t="shared" si="0"/>
        <v>-4.4821131193525936</v>
      </c>
      <c r="L37" s="7">
        <f t="shared" si="1"/>
        <v>-4.5595804666707229</v>
      </c>
      <c r="M37" s="7">
        <f t="shared" si="2"/>
        <v>-2.0646267555519602</v>
      </c>
      <c r="N37" s="7">
        <f t="shared" si="3"/>
        <v>-7.8334233327725933</v>
      </c>
      <c r="O37" s="7">
        <f t="shared" si="4"/>
        <v>-2.3845222358339697</v>
      </c>
      <c r="P37" s="7">
        <f t="shared" si="5"/>
        <v>-2.6630849626833468</v>
      </c>
      <c r="Q37" s="7">
        <f t="shared" si="6"/>
        <v>-4.6459897034059177</v>
      </c>
      <c r="R37" s="7">
        <v>0.7</v>
      </c>
      <c r="S37" s="7">
        <v>16.899999999999999</v>
      </c>
      <c r="T37" s="7" t="s">
        <v>306</v>
      </c>
    </row>
    <row r="38" spans="1:20" s="7" customFormat="1" ht="14.4" x14ac:dyDescent="0.25">
      <c r="A38" s="7" t="s">
        <v>215</v>
      </c>
      <c r="B38" s="7">
        <v>0</v>
      </c>
      <c r="C38" s="7">
        <v>1</v>
      </c>
      <c r="D38" s="7">
        <v>31</v>
      </c>
      <c r="E38" s="7">
        <v>302</v>
      </c>
      <c r="F38" s="7">
        <v>7.5</v>
      </c>
      <c r="G38" s="7">
        <v>42.8</v>
      </c>
      <c r="H38" s="7">
        <v>2.7</v>
      </c>
      <c r="I38" s="7">
        <v>15.92</v>
      </c>
      <c r="J38" s="7">
        <v>5</v>
      </c>
      <c r="K38" s="7">
        <f t="shared" si="0"/>
        <v>-4.4820245175437741</v>
      </c>
      <c r="L38" s="7">
        <f t="shared" si="1"/>
        <v>-4.8632610362249498</v>
      </c>
      <c r="M38" s="7">
        <f t="shared" si="2"/>
        <v>-2.8215457357649183</v>
      </c>
      <c r="N38" s="7">
        <f t="shared" si="3"/>
        <v>-8.0431729801525194</v>
      </c>
      <c r="O38" s="7">
        <f t="shared" si="4"/>
        <v>-3.4778216668570341</v>
      </c>
      <c r="P38" s="7">
        <f t="shared" si="5"/>
        <v>-3.228384291479657</v>
      </c>
      <c r="Q38" s="7">
        <f t="shared" si="6"/>
        <v>-4.9690358711226086</v>
      </c>
      <c r="R38" s="7">
        <v>2.4</v>
      </c>
      <c r="S38" s="7">
        <v>30.4</v>
      </c>
      <c r="T38" s="7" t="s">
        <v>306</v>
      </c>
    </row>
    <row r="39" spans="1:20" s="7" customFormat="1" ht="14.4" x14ac:dyDescent="0.25">
      <c r="A39" s="7" t="s">
        <v>216</v>
      </c>
      <c r="B39" s="7">
        <v>0</v>
      </c>
      <c r="C39" s="7">
        <v>1</v>
      </c>
      <c r="D39" s="7">
        <v>36</v>
      </c>
      <c r="E39" s="7">
        <v>263</v>
      </c>
      <c r="F39" s="7">
        <v>9.9</v>
      </c>
      <c r="G39" s="7">
        <v>43.3</v>
      </c>
      <c r="H39" s="7">
        <v>5.43</v>
      </c>
      <c r="I39" s="7">
        <v>19.03</v>
      </c>
      <c r="J39" s="7">
        <v>5</v>
      </c>
      <c r="K39" s="7">
        <f t="shared" si="0"/>
        <v>-3.2189148103403609</v>
      </c>
      <c r="L39" s="7">
        <f t="shared" si="1"/>
        <v>-3.9301748476348521</v>
      </c>
      <c r="M39" s="7">
        <f t="shared" si="2"/>
        <v>-2.0898232331692004</v>
      </c>
      <c r="N39" s="7">
        <f t="shared" si="3"/>
        <v>-6.4625565249973276</v>
      </c>
      <c r="O39" s="7">
        <f t="shared" si="4"/>
        <v>-2.3086013899560678</v>
      </c>
      <c r="P39" s="7">
        <f t="shared" si="5"/>
        <v>-2.5027057190118334</v>
      </c>
      <c r="Q39" s="7">
        <f t="shared" si="6"/>
        <v>-3.9884088223924397</v>
      </c>
      <c r="R39" s="7">
        <v>0.5</v>
      </c>
      <c r="S39" s="7">
        <v>6.5</v>
      </c>
      <c r="T39" s="7" t="s">
        <v>309</v>
      </c>
    </row>
    <row r="40" spans="1:20" s="7" customFormat="1" ht="14.4" x14ac:dyDescent="0.25">
      <c r="A40" s="7" t="s">
        <v>217</v>
      </c>
      <c r="B40" s="7">
        <v>1</v>
      </c>
      <c r="C40" s="7">
        <v>0</v>
      </c>
      <c r="D40" s="7">
        <v>26</v>
      </c>
      <c r="E40" s="7">
        <v>216</v>
      </c>
      <c r="F40" s="7">
        <v>12.3</v>
      </c>
      <c r="G40" s="7">
        <v>39.200000000000003</v>
      </c>
      <c r="H40" s="7">
        <v>1.36</v>
      </c>
      <c r="I40" s="7">
        <v>41.93</v>
      </c>
      <c r="J40" s="7">
        <v>5</v>
      </c>
      <c r="K40" s="7">
        <f t="shared" si="0"/>
        <v>-3.3995608874169454</v>
      </c>
      <c r="L40" s="7">
        <f t="shared" si="1"/>
        <v>-3.8811785422469818</v>
      </c>
      <c r="M40" s="7">
        <f t="shared" si="2"/>
        <v>-0.65633504786995989</v>
      </c>
      <c r="N40" s="7">
        <f t="shared" si="3"/>
        <v>-5.9644161525911912</v>
      </c>
      <c r="O40" s="7">
        <f t="shared" si="4"/>
        <v>-1.4548153872961329</v>
      </c>
      <c r="P40" s="7">
        <f t="shared" si="5"/>
        <v>-2.1049842763899473</v>
      </c>
      <c r="Q40" s="7">
        <f t="shared" si="6"/>
        <v>-4.0611930615227667</v>
      </c>
      <c r="R40" s="7">
        <v>3</v>
      </c>
      <c r="S40" s="7">
        <v>4.9000000000000004</v>
      </c>
      <c r="T40" s="7" t="s">
        <v>306</v>
      </c>
    </row>
    <row r="41" spans="1:20" s="7" customFormat="1" ht="14.4" x14ac:dyDescent="0.25">
      <c r="A41" s="7" t="s">
        <v>218</v>
      </c>
      <c r="B41" s="7">
        <v>0</v>
      </c>
      <c r="C41" s="7">
        <v>1</v>
      </c>
      <c r="D41" s="7">
        <v>66</v>
      </c>
      <c r="E41" s="7">
        <v>235</v>
      </c>
      <c r="F41" s="7">
        <v>11.8</v>
      </c>
      <c r="G41" s="7">
        <v>44.6</v>
      </c>
      <c r="H41" s="7">
        <v>2.94</v>
      </c>
      <c r="I41" s="7">
        <v>18.989999999999998</v>
      </c>
      <c r="J41" s="7">
        <v>5</v>
      </c>
      <c r="K41" s="7">
        <f t="shared" si="0"/>
        <v>-1.14362904373532</v>
      </c>
      <c r="L41" s="7">
        <f t="shared" si="1"/>
        <v>-1.1861552258154777</v>
      </c>
      <c r="M41" s="7">
        <f t="shared" si="2"/>
        <v>-1.008501273240479</v>
      </c>
      <c r="N41" s="7">
        <f t="shared" si="3"/>
        <v>-2.7476888323343167</v>
      </c>
      <c r="O41" s="7">
        <f t="shared" si="4"/>
        <v>-0.52453137007581141</v>
      </c>
      <c r="P41" s="7">
        <f t="shared" si="5"/>
        <v>-1.3643006688378221</v>
      </c>
      <c r="Q41" s="7">
        <f t="shared" si="6"/>
        <v>-1.4572829562613645</v>
      </c>
      <c r="R41" s="7">
        <v>2.56</v>
      </c>
      <c r="S41" s="7">
        <v>30.2</v>
      </c>
      <c r="T41" s="7" t="s">
        <v>302</v>
      </c>
    </row>
    <row r="42" spans="1:20" s="7" customFormat="1" ht="14.4" x14ac:dyDescent="0.25">
      <c r="A42" s="7" t="s">
        <v>219</v>
      </c>
      <c r="B42" s="7">
        <v>0</v>
      </c>
      <c r="C42" s="7">
        <v>1</v>
      </c>
      <c r="D42" s="7">
        <v>23</v>
      </c>
      <c r="E42" s="7">
        <v>253</v>
      </c>
      <c r="F42" s="7">
        <v>18.3</v>
      </c>
      <c r="G42" s="7">
        <v>42.1</v>
      </c>
      <c r="H42" s="7">
        <v>2.93</v>
      </c>
      <c r="I42" s="7">
        <v>29.15</v>
      </c>
      <c r="J42" s="7">
        <v>5</v>
      </c>
      <c r="K42" s="7">
        <f t="shared" si="0"/>
        <v>-4.7695604847749902</v>
      </c>
      <c r="L42" s="7">
        <f t="shared" si="1"/>
        <v>-5.0044256452018896</v>
      </c>
      <c r="M42" s="7">
        <f t="shared" si="2"/>
        <v>-2.3177863575463986</v>
      </c>
      <c r="N42" s="7">
        <f t="shared" si="3"/>
        <v>-7.8025385850128659</v>
      </c>
      <c r="O42" s="7">
        <f t="shared" si="4"/>
        <v>-3.443047122922696</v>
      </c>
      <c r="P42" s="7">
        <f t="shared" si="5"/>
        <v>-2.898653106812811</v>
      </c>
      <c r="Q42" s="7">
        <f t="shared" si="6"/>
        <v>-5.0586692240891811</v>
      </c>
      <c r="R42" s="7">
        <v>0.433</v>
      </c>
      <c r="S42" s="7">
        <v>5.49</v>
      </c>
      <c r="T42" s="7" t="s">
        <v>308</v>
      </c>
    </row>
    <row r="43" spans="1:20" s="7" customFormat="1" ht="14.4" x14ac:dyDescent="0.25">
      <c r="A43" s="7" t="s">
        <v>220</v>
      </c>
      <c r="B43" s="7">
        <v>0</v>
      </c>
      <c r="C43" s="7">
        <v>1</v>
      </c>
      <c r="D43" s="7">
        <v>40</v>
      </c>
      <c r="E43" s="7">
        <v>234</v>
      </c>
      <c r="F43" s="7">
        <v>17.8</v>
      </c>
      <c r="G43" s="7">
        <v>44.6</v>
      </c>
      <c r="H43" s="7">
        <v>5.17</v>
      </c>
      <c r="I43" s="7">
        <v>34.33</v>
      </c>
      <c r="J43" s="7">
        <v>5</v>
      </c>
      <c r="K43" s="7">
        <f t="shared" si="0"/>
        <v>-2.5679859706039281</v>
      </c>
      <c r="L43" s="7">
        <f t="shared" si="1"/>
        <v>-2.9463350725026149</v>
      </c>
      <c r="M43" s="7">
        <f t="shared" si="2"/>
        <v>-1.1286164742118574</v>
      </c>
      <c r="N43" s="7">
        <f t="shared" si="3"/>
        <v>-5.2536997830868586</v>
      </c>
      <c r="O43" s="7">
        <f t="shared" si="4"/>
        <v>-1.2131535169138168</v>
      </c>
      <c r="P43" s="7">
        <f t="shared" si="5"/>
        <v>-1.6847140361152415</v>
      </c>
      <c r="Q43" s="7">
        <f t="shared" si="6"/>
        <v>-3.0265232186913353</v>
      </c>
      <c r="R43" s="7">
        <v>0.5</v>
      </c>
      <c r="S43" s="7">
        <v>6.1</v>
      </c>
      <c r="T43" s="7" t="s">
        <v>306</v>
      </c>
    </row>
    <row r="44" spans="1:20" s="7" customFormat="1" ht="14.4" x14ac:dyDescent="0.25">
      <c r="A44" s="7" t="s">
        <v>221</v>
      </c>
      <c r="B44" s="7">
        <v>0</v>
      </c>
      <c r="C44" s="7">
        <v>1</v>
      </c>
      <c r="D44" s="7">
        <v>66</v>
      </c>
      <c r="E44" s="7">
        <v>198</v>
      </c>
      <c r="F44" s="7">
        <v>14.6</v>
      </c>
      <c r="G44" s="7">
        <v>42.4</v>
      </c>
      <c r="H44" s="7">
        <v>1.97</v>
      </c>
      <c r="I44" s="7">
        <v>17.21</v>
      </c>
      <c r="J44" s="7">
        <v>5</v>
      </c>
      <c r="K44" s="7">
        <f t="shared" si="0"/>
        <v>-1.607360473246219</v>
      </c>
      <c r="L44" s="7">
        <f t="shared" si="1"/>
        <v>-1.4332623925699082</v>
      </c>
      <c r="M44" s="7">
        <f t="shared" si="2"/>
        <v>-1.296517018759106</v>
      </c>
      <c r="N44" s="7">
        <f t="shared" si="3"/>
        <v>-2.2687510671504616</v>
      </c>
      <c r="O44" s="7">
        <f t="shared" si="4"/>
        <v>-1.266594010173276</v>
      </c>
      <c r="P44" s="7">
        <f t="shared" si="5"/>
        <v>-1.6422084800460746</v>
      </c>
      <c r="Q44" s="7">
        <f t="shared" si="6"/>
        <v>-1.7459389927518423</v>
      </c>
      <c r="R44" s="7">
        <v>1.9</v>
      </c>
      <c r="S44" s="7">
        <v>39.299999999999997</v>
      </c>
      <c r="T44" s="7" t="s">
        <v>302</v>
      </c>
    </row>
    <row r="45" spans="1:20" s="7" customFormat="1" ht="14.4" x14ac:dyDescent="0.25">
      <c r="A45" s="7" t="s">
        <v>222</v>
      </c>
      <c r="B45" s="7">
        <v>0</v>
      </c>
      <c r="C45" s="7">
        <v>1</v>
      </c>
      <c r="D45" s="7">
        <v>64</v>
      </c>
      <c r="E45" s="7">
        <v>282</v>
      </c>
      <c r="F45" s="7">
        <v>11.2</v>
      </c>
      <c r="G45" s="7">
        <v>41.7</v>
      </c>
      <c r="H45" s="7">
        <v>2.38</v>
      </c>
      <c r="I45" s="7">
        <v>16.71</v>
      </c>
      <c r="J45" s="7">
        <v>5</v>
      </c>
      <c r="K45" s="7">
        <f t="shared" si="0"/>
        <v>-1.6122512421295525</v>
      </c>
      <c r="L45" s="7">
        <f t="shared" si="1"/>
        <v>-1.5925590285245512</v>
      </c>
      <c r="M45" s="7">
        <f t="shared" si="2"/>
        <v>-1.352029293239525</v>
      </c>
      <c r="N45" s="7">
        <f t="shared" si="3"/>
        <v>-3.9539439993207193</v>
      </c>
      <c r="O45" s="7">
        <f t="shared" si="4"/>
        <v>-1.6593806555733117</v>
      </c>
      <c r="P45" s="7">
        <f t="shared" si="5"/>
        <v>-1.6882516487727512</v>
      </c>
      <c r="Q45" s="7">
        <f t="shared" si="6"/>
        <v>-1.8760111492604952</v>
      </c>
      <c r="R45" s="7">
        <v>1.4</v>
      </c>
      <c r="S45" s="7">
        <v>18.3</v>
      </c>
      <c r="T45" s="7" t="s">
        <v>302</v>
      </c>
    </row>
    <row r="46" spans="1:20" s="7" customFormat="1" ht="14.4" x14ac:dyDescent="0.25">
      <c r="A46" s="7" t="s">
        <v>223</v>
      </c>
      <c r="B46" s="7">
        <v>0</v>
      </c>
      <c r="C46" s="7">
        <v>1</v>
      </c>
      <c r="D46" s="7">
        <v>74</v>
      </c>
      <c r="E46" s="7">
        <v>186</v>
      </c>
      <c r="F46" s="7">
        <v>13.9</v>
      </c>
      <c r="G46" s="7">
        <v>39.700000000000003</v>
      </c>
      <c r="H46" s="7">
        <v>1.67</v>
      </c>
      <c r="I46" s="7">
        <v>23.82</v>
      </c>
      <c r="J46" s="7">
        <v>5</v>
      </c>
      <c r="K46" s="7">
        <f t="shared" si="0"/>
        <v>-0.86751092050946532</v>
      </c>
      <c r="L46" s="7">
        <f t="shared" si="1"/>
        <v>-0.36782785034109189</v>
      </c>
      <c r="M46" s="7">
        <f t="shared" si="2"/>
        <v>-0.56505268910786022</v>
      </c>
      <c r="N46" s="7">
        <f t="shared" si="3"/>
        <v>-1.0379124880738841</v>
      </c>
      <c r="O46" s="7">
        <f t="shared" si="4"/>
        <v>-0.64170997074413982</v>
      </c>
      <c r="P46" s="7">
        <f t="shared" si="5"/>
        <v>-0.97946533761416621</v>
      </c>
      <c r="Q46" s="7">
        <f t="shared" si="6"/>
        <v>-0.73574346206450114</v>
      </c>
      <c r="R46" s="7">
        <v>2.2000000000000002</v>
      </c>
      <c r="S46" s="7">
        <v>39.200000000000003</v>
      </c>
      <c r="T46" s="7" t="s">
        <v>302</v>
      </c>
    </row>
    <row r="47" spans="1:20" s="7" customFormat="1" ht="14.4" x14ac:dyDescent="0.25">
      <c r="A47" s="7" t="s">
        <v>224</v>
      </c>
      <c r="B47" s="7">
        <v>0</v>
      </c>
      <c r="C47" s="7">
        <v>1</v>
      </c>
      <c r="D47" s="7">
        <v>74</v>
      </c>
      <c r="E47" s="7">
        <v>334</v>
      </c>
      <c r="F47" s="7">
        <v>28.3</v>
      </c>
      <c r="G47" s="7">
        <v>30.4</v>
      </c>
      <c r="H47" s="7">
        <v>4.58</v>
      </c>
      <c r="I47" s="7">
        <v>16.23</v>
      </c>
      <c r="J47" s="7">
        <v>5</v>
      </c>
      <c r="K47" s="7">
        <f t="shared" si="0"/>
        <v>-6.3851150102056664E-2</v>
      </c>
      <c r="L47" s="7">
        <f t="shared" si="1"/>
        <v>-0.39368001760753657</v>
      </c>
      <c r="M47" s="7">
        <f t="shared" si="2"/>
        <v>-0.70015453675185979</v>
      </c>
      <c r="N47" s="7">
        <f t="shared" si="3"/>
        <v>-3.6260706179676823</v>
      </c>
      <c r="O47" s="7">
        <f t="shared" si="4"/>
        <v>-3.7811967908650601</v>
      </c>
      <c r="P47" s="7">
        <f t="shared" si="5"/>
        <v>-0.97730220949190505</v>
      </c>
      <c r="Q47" s="7">
        <f t="shared" si="6"/>
        <v>-0.66019194256070923</v>
      </c>
      <c r="R47" s="7">
        <v>4</v>
      </c>
      <c r="S47" s="7">
        <v>18.2</v>
      </c>
      <c r="T47" s="7" t="s">
        <v>305</v>
      </c>
    </row>
    <row r="48" spans="1:20" s="7" customFormat="1" ht="14.4" x14ac:dyDescent="0.25">
      <c r="A48" s="7" t="s">
        <v>225</v>
      </c>
      <c r="B48" s="7">
        <v>0</v>
      </c>
      <c r="C48" s="7">
        <v>1</v>
      </c>
      <c r="D48" s="7">
        <v>66</v>
      </c>
      <c r="E48" s="7">
        <v>211</v>
      </c>
      <c r="F48" s="7">
        <v>19.399999999999999</v>
      </c>
      <c r="G48" s="7">
        <v>44.7</v>
      </c>
      <c r="H48" s="7">
        <v>5.16</v>
      </c>
      <c r="I48" s="7">
        <v>23.78</v>
      </c>
      <c r="J48" s="7">
        <v>5</v>
      </c>
      <c r="K48" s="7">
        <f t="shared" si="0"/>
        <v>-0.4420379373163712</v>
      </c>
      <c r="L48" s="7">
        <f t="shared" si="1"/>
        <v>-0.75000943656490193</v>
      </c>
      <c r="M48" s="7">
        <f t="shared" si="2"/>
        <v>-0.48575222787289007</v>
      </c>
      <c r="N48" s="7">
        <f t="shared" si="3"/>
        <v>-2.0540156135798515</v>
      </c>
      <c r="O48" s="7">
        <f t="shared" si="4"/>
        <v>-0.13041809336389765</v>
      </c>
      <c r="P48" s="7">
        <f t="shared" si="5"/>
        <v>-0.87807659111845338</v>
      </c>
      <c r="Q48" s="7">
        <f t="shared" si="6"/>
        <v>-0.96230956477748997</v>
      </c>
      <c r="R48" s="7">
        <v>2.7</v>
      </c>
      <c r="S48" s="7">
        <v>90.9</v>
      </c>
      <c r="T48" s="7" t="s">
        <v>302</v>
      </c>
    </row>
    <row r="49" spans="1:20" s="8" customFormat="1" x14ac:dyDescent="0.25">
      <c r="A49" s="8" t="s">
        <v>226</v>
      </c>
      <c r="B49" s="8">
        <v>1</v>
      </c>
      <c r="C49" s="8">
        <v>0</v>
      </c>
      <c r="D49" s="8">
        <v>53</v>
      </c>
      <c r="E49" s="8">
        <v>29</v>
      </c>
      <c r="F49" s="8">
        <v>33.200000000000003</v>
      </c>
      <c r="G49" s="8">
        <v>29</v>
      </c>
      <c r="H49" s="8">
        <v>2.36</v>
      </c>
      <c r="I49" s="9">
        <v>16.45</v>
      </c>
      <c r="J49" s="9">
        <v>5</v>
      </c>
      <c r="K49" s="8">
        <f t="shared" si="0"/>
        <v>-0.94988526300958043</v>
      </c>
      <c r="L49" s="8">
        <f t="shared" si="1"/>
        <v>-1.9677377245010224</v>
      </c>
      <c r="M49" s="8">
        <f t="shared" si="2"/>
        <v>-0.53164427599801023</v>
      </c>
      <c r="N49" s="8">
        <f t="shared" si="3"/>
        <v>0.14947412119169587</v>
      </c>
      <c r="O49" s="8">
        <f t="shared" si="4"/>
        <v>-2.9254133848818951</v>
      </c>
      <c r="P49" s="8">
        <f t="shared" si="5"/>
        <v>-1.6463302917372342</v>
      </c>
      <c r="Q49" s="8">
        <f t="shared" si="6"/>
        <v>-2.2311365009726458</v>
      </c>
      <c r="R49" s="8">
        <v>0.9</v>
      </c>
      <c r="S49" s="8">
        <v>8.3000000000000007</v>
      </c>
      <c r="T49" s="8" t="s">
        <v>304</v>
      </c>
    </row>
    <row r="50" spans="1:20" s="8" customFormat="1" x14ac:dyDescent="0.25">
      <c r="A50" s="8" t="s">
        <v>227</v>
      </c>
      <c r="B50" s="8">
        <v>1</v>
      </c>
      <c r="C50" s="8">
        <v>0</v>
      </c>
      <c r="D50" s="8">
        <v>52</v>
      </c>
      <c r="E50" s="8">
        <v>41</v>
      </c>
      <c r="F50" s="8">
        <v>15.1</v>
      </c>
      <c r="G50" s="8">
        <v>42.6</v>
      </c>
      <c r="H50" s="8">
        <v>2.36</v>
      </c>
      <c r="I50" s="9">
        <v>20.54</v>
      </c>
      <c r="J50" s="9">
        <v>5</v>
      </c>
      <c r="K50" s="8">
        <f t="shared" si="0"/>
        <v>-0.91162732883247521</v>
      </c>
      <c r="L50" s="8">
        <f t="shared" si="1"/>
        <v>-1.8387664790914915</v>
      </c>
      <c r="M50" s="8">
        <f t="shared" si="2"/>
        <v>-0.27303269896962412</v>
      </c>
      <c r="N50" s="8">
        <f t="shared" si="3"/>
        <v>7.8381107834750441E-4</v>
      </c>
      <c r="O50" s="8">
        <f t="shared" si="4"/>
        <v>0.59823105876868166</v>
      </c>
      <c r="P50" s="8">
        <f t="shared" si="5"/>
        <v>-1.4475880286685241</v>
      </c>
      <c r="Q50" s="8">
        <f t="shared" si="6"/>
        <v>-2.0960080411194131</v>
      </c>
      <c r="R50" s="8">
        <v>1.7</v>
      </c>
      <c r="S50" s="8">
        <v>2</v>
      </c>
      <c r="T50" s="8" t="s">
        <v>304</v>
      </c>
    </row>
    <row r="51" spans="1:20" s="8" customFormat="1" x14ac:dyDescent="0.25">
      <c r="A51" s="8" t="s">
        <v>228</v>
      </c>
      <c r="B51" s="8">
        <v>1</v>
      </c>
      <c r="C51" s="8">
        <v>0</v>
      </c>
      <c r="D51" s="9">
        <v>36</v>
      </c>
      <c r="E51" s="8">
        <v>71</v>
      </c>
      <c r="F51" s="8">
        <v>480.4</v>
      </c>
      <c r="G51" s="8">
        <v>36</v>
      </c>
      <c r="H51" s="8">
        <v>18.2</v>
      </c>
      <c r="I51" s="9">
        <v>41.59</v>
      </c>
      <c r="J51" s="9">
        <v>14.67</v>
      </c>
      <c r="K51" s="8">
        <f t="shared" si="0"/>
        <v>0.51862231197043585</v>
      </c>
      <c r="L51" s="8">
        <f t="shared" si="1"/>
        <v>-1.2473402263498343</v>
      </c>
      <c r="M51" s="8">
        <f t="shared" si="2"/>
        <v>1.3787604104719517</v>
      </c>
      <c r="N51" s="8">
        <f t="shared" si="3"/>
        <v>-2.4261382006872227</v>
      </c>
      <c r="O51" s="8">
        <f t="shared" si="4"/>
        <v>-26.405452229812688</v>
      </c>
      <c r="P51" s="8">
        <f t="shared" si="5"/>
        <v>-0.55157622525601546</v>
      </c>
      <c r="Q51" s="8">
        <f t="shared" si="6"/>
        <v>-1.9174455117409765</v>
      </c>
      <c r="R51" s="8">
        <v>4.5</v>
      </c>
      <c r="S51" s="8">
        <v>106</v>
      </c>
      <c r="T51" s="8" t="s">
        <v>304</v>
      </c>
    </row>
    <row r="52" spans="1:20" s="8" customFormat="1" ht="15.6" x14ac:dyDescent="0.25">
      <c r="A52" s="8" t="s">
        <v>229</v>
      </c>
      <c r="B52" s="8">
        <v>0</v>
      </c>
      <c r="C52" s="8">
        <v>1</v>
      </c>
      <c r="D52" s="8">
        <v>78</v>
      </c>
      <c r="E52" s="8">
        <v>48</v>
      </c>
      <c r="F52" s="8">
        <v>18.600000000000001</v>
      </c>
      <c r="G52" s="8">
        <v>28.1</v>
      </c>
      <c r="H52" s="8">
        <v>2.72</v>
      </c>
      <c r="I52" s="10">
        <v>9.14</v>
      </c>
      <c r="J52" s="10">
        <v>5</v>
      </c>
      <c r="K52" s="8">
        <f t="shared" si="0"/>
        <v>-0.5650503242339795</v>
      </c>
      <c r="L52" s="8">
        <f t="shared" si="1"/>
        <v>-0.77728531389649547</v>
      </c>
      <c r="M52" s="8">
        <f t="shared" si="2"/>
        <v>-1.5069573577169701</v>
      </c>
      <c r="N52" s="8">
        <f t="shared" si="3"/>
        <v>1.6053340314390983</v>
      </c>
      <c r="O52" s="8">
        <f t="shared" si="4"/>
        <v>-3.1578644892916836</v>
      </c>
      <c r="P52" s="8">
        <f t="shared" si="5"/>
        <v>-1.6453657714147223</v>
      </c>
      <c r="Q52" s="8">
        <f t="shared" si="6"/>
        <v>-1.120195698195618</v>
      </c>
      <c r="R52" s="8">
        <v>2</v>
      </c>
      <c r="S52" s="8">
        <v>10.8</v>
      </c>
      <c r="T52" s="8" t="s">
        <v>304</v>
      </c>
    </row>
    <row r="53" spans="1:20" s="8" customFormat="1" x14ac:dyDescent="0.25">
      <c r="A53" s="8" t="s">
        <v>230</v>
      </c>
      <c r="B53" s="8">
        <v>0</v>
      </c>
      <c r="C53" s="8">
        <v>1</v>
      </c>
      <c r="D53" s="8">
        <v>50</v>
      </c>
      <c r="E53" s="8">
        <v>576</v>
      </c>
      <c r="F53" s="8">
        <v>48.5</v>
      </c>
      <c r="G53" s="8">
        <v>34</v>
      </c>
      <c r="H53" s="8">
        <v>2.61</v>
      </c>
      <c r="I53" s="9">
        <v>166.15</v>
      </c>
      <c r="J53" s="9">
        <v>5</v>
      </c>
      <c r="K53" s="8">
        <f t="shared" si="0"/>
        <v>-1.4517957531608321</v>
      </c>
      <c r="L53" s="8">
        <f t="shared" si="1"/>
        <v>-0.58675915680262314</v>
      </c>
      <c r="M53" s="8">
        <f t="shared" si="2"/>
        <v>1.1976569335333993</v>
      </c>
      <c r="N53" s="8">
        <f t="shared" si="3"/>
        <v>-9.9184334487507808</v>
      </c>
      <c r="O53" s="8">
        <f t="shared" si="4"/>
        <v>-3.5993457664915471</v>
      </c>
      <c r="P53" s="8">
        <f t="shared" si="5"/>
        <v>0.23591869427683942</v>
      </c>
      <c r="Q53" s="8">
        <f t="shared" si="6"/>
        <v>-0.77878599292341111</v>
      </c>
      <c r="R53" s="8">
        <v>1.4</v>
      </c>
      <c r="S53" s="8">
        <v>64.599999999999994</v>
      </c>
      <c r="T53" s="8" t="s">
        <v>304</v>
      </c>
    </row>
    <row r="54" spans="1:20" s="8" customFormat="1" ht="15.6" x14ac:dyDescent="0.25">
      <c r="A54" s="8" t="s">
        <v>231</v>
      </c>
      <c r="B54" s="8">
        <v>0</v>
      </c>
      <c r="C54" s="8">
        <v>1</v>
      </c>
      <c r="D54" s="8">
        <v>44</v>
      </c>
      <c r="E54" s="8">
        <v>189</v>
      </c>
      <c r="F54" s="8">
        <v>11</v>
      </c>
      <c r="G54" s="8">
        <v>36.799999999999997</v>
      </c>
      <c r="H54" s="8">
        <v>19.8</v>
      </c>
      <c r="I54" s="10">
        <v>15.81</v>
      </c>
      <c r="J54" s="10">
        <v>11.67</v>
      </c>
      <c r="K54" s="8">
        <f t="shared" si="0"/>
        <v>-1.0244240677781793</v>
      </c>
      <c r="L54" s="8">
        <f t="shared" si="1"/>
        <v>-2.3696162996605707</v>
      </c>
      <c r="M54" s="8">
        <f t="shared" si="2"/>
        <v>-1.0729930987712724</v>
      </c>
      <c r="N54" s="8">
        <f t="shared" si="3"/>
        <v>-3.2320422453995628</v>
      </c>
      <c r="O54" s="8">
        <f t="shared" si="4"/>
        <v>-1.5607328832406271</v>
      </c>
      <c r="P54" s="8">
        <f t="shared" si="5"/>
        <v>-1.7877478482474816</v>
      </c>
      <c r="Q54" s="8">
        <f t="shared" si="6"/>
        <v>-2.8231261323196626</v>
      </c>
      <c r="R54" s="8">
        <v>0.9</v>
      </c>
      <c r="S54" s="8">
        <v>22.2</v>
      </c>
      <c r="T54" s="8" t="s">
        <v>304</v>
      </c>
    </row>
    <row r="55" spans="1:20" s="8" customFormat="1" ht="15.6" x14ac:dyDescent="0.25">
      <c r="A55" s="8" t="s">
        <v>232</v>
      </c>
      <c r="B55" s="8">
        <v>1</v>
      </c>
      <c r="C55" s="8">
        <v>0</v>
      </c>
      <c r="D55" s="8">
        <v>60</v>
      </c>
      <c r="E55" s="8">
        <v>200</v>
      </c>
      <c r="F55" s="8">
        <v>14.9</v>
      </c>
      <c r="G55" s="8">
        <v>42.2</v>
      </c>
      <c r="H55" s="8">
        <v>1.2</v>
      </c>
      <c r="I55" s="10">
        <v>26.27</v>
      </c>
      <c r="J55" s="10">
        <v>5</v>
      </c>
      <c r="K55" s="8">
        <f t="shared" si="0"/>
        <v>-0.73683398744308448</v>
      </c>
      <c r="L55" s="8">
        <f t="shared" si="1"/>
        <v>-1.0408841412537253</v>
      </c>
      <c r="M55" s="8">
        <f t="shared" si="2"/>
        <v>0.15434111115483606</v>
      </c>
      <c r="N55" s="8">
        <f t="shared" si="3"/>
        <v>-2.071789162748479</v>
      </c>
      <c r="O55" s="8">
        <f t="shared" si="4"/>
        <v>0.26974708035437889</v>
      </c>
      <c r="P55" s="8">
        <f t="shared" si="5"/>
        <v>-1.0880538712440919</v>
      </c>
      <c r="Q55" s="8">
        <f t="shared" si="6"/>
        <v>-1.4061638463130528</v>
      </c>
      <c r="R55" s="8">
        <v>2.2000000000000002</v>
      </c>
      <c r="S55" s="8">
        <v>88.3</v>
      </c>
      <c r="T55" s="8" t="s">
        <v>304</v>
      </c>
    </row>
    <row r="56" spans="1:20" s="8" customFormat="1" ht="15.6" x14ac:dyDescent="0.25">
      <c r="A56" s="8" t="s">
        <v>233</v>
      </c>
      <c r="B56" s="8">
        <v>1</v>
      </c>
      <c r="C56" s="8">
        <v>0</v>
      </c>
      <c r="D56" s="8">
        <v>79</v>
      </c>
      <c r="E56" s="8">
        <v>106</v>
      </c>
      <c r="F56" s="8">
        <v>11.8</v>
      </c>
      <c r="G56" s="8">
        <v>29.9</v>
      </c>
      <c r="H56" s="8">
        <v>5.84</v>
      </c>
      <c r="I56" s="10">
        <v>9.91</v>
      </c>
      <c r="J56" s="10">
        <v>5</v>
      </c>
      <c r="K56" s="8">
        <f t="shared" si="0"/>
        <v>2.0181840227084304</v>
      </c>
      <c r="L56" s="8">
        <f t="shared" si="1"/>
        <v>0.41650491077760599</v>
      </c>
      <c r="M56" s="8">
        <f t="shared" si="2"/>
        <v>0.26995449746926692</v>
      </c>
      <c r="N56" s="8">
        <f t="shared" si="3"/>
        <v>1.8723381285963019</v>
      </c>
      <c r="O56" s="8">
        <f t="shared" si="4"/>
        <v>-0.52359811198069783</v>
      </c>
      <c r="P56" s="8">
        <f t="shared" si="5"/>
        <v>-0.6104108193216069</v>
      </c>
      <c r="Q56" s="8">
        <f t="shared" si="6"/>
        <v>0.11333122654995664</v>
      </c>
      <c r="R56" s="8">
        <v>13.6</v>
      </c>
      <c r="S56" s="8">
        <v>22.1</v>
      </c>
      <c r="T56" s="8" t="s">
        <v>304</v>
      </c>
    </row>
    <row r="57" spans="1:20" s="8" customFormat="1" ht="15.6" x14ac:dyDescent="0.25">
      <c r="A57" s="8" t="s">
        <v>234</v>
      </c>
      <c r="B57" s="8">
        <v>1</v>
      </c>
      <c r="C57" s="8">
        <v>0</v>
      </c>
      <c r="D57" s="9">
        <v>65</v>
      </c>
      <c r="E57" s="8">
        <v>184</v>
      </c>
      <c r="F57" s="8">
        <v>31.3</v>
      </c>
      <c r="G57" s="8">
        <v>33.200000000000003</v>
      </c>
      <c r="H57" s="8">
        <v>3.87</v>
      </c>
      <c r="I57" s="10">
        <v>29.82</v>
      </c>
      <c r="J57" s="10">
        <v>5</v>
      </c>
      <c r="K57" s="8">
        <f t="shared" si="0"/>
        <v>0.9763388181698307</v>
      </c>
      <c r="L57" s="8">
        <f t="shared" si="1"/>
        <v>1.1413269488418365E-2</v>
      </c>
      <c r="M57" s="8">
        <f t="shared" si="2"/>
        <v>0.99712917559080605</v>
      </c>
      <c r="N57" s="8">
        <f t="shared" si="3"/>
        <v>-0.83596391335913212</v>
      </c>
      <c r="O57" s="8">
        <f t="shared" si="4"/>
        <v>-0.8491083965606121</v>
      </c>
      <c r="P57" s="8">
        <f t="shared" si="5"/>
        <v>-0.22000797051952548</v>
      </c>
      <c r="Q57" s="8">
        <f t="shared" si="6"/>
        <v>-0.25819285109771606</v>
      </c>
      <c r="R57" s="8">
        <v>6.6</v>
      </c>
      <c r="S57" s="8">
        <v>2</v>
      </c>
      <c r="T57" s="8" t="s">
        <v>304</v>
      </c>
    </row>
    <row r="58" spans="1:20" s="1" customFormat="1" ht="14.4" x14ac:dyDescent="0.25">
      <c r="A58" s="1" t="s">
        <v>235</v>
      </c>
      <c r="B58" s="1">
        <v>0</v>
      </c>
      <c r="C58" s="1">
        <v>1</v>
      </c>
      <c r="D58" s="1">
        <v>54</v>
      </c>
      <c r="E58" s="1">
        <v>98</v>
      </c>
      <c r="F58" s="1">
        <v>18.100000000000001</v>
      </c>
      <c r="G58" s="1">
        <v>41.7</v>
      </c>
      <c r="H58" s="1">
        <v>3.21</v>
      </c>
      <c r="I58" s="1">
        <v>28.06</v>
      </c>
      <c r="J58" s="1">
        <v>5</v>
      </c>
      <c r="K58" s="1">
        <f t="shared" si="0"/>
        <v>-1.9088216274717862</v>
      </c>
      <c r="L58" s="1">
        <f t="shared" si="1"/>
        <v>-1.9412565287192134</v>
      </c>
      <c r="M58" s="1">
        <f t="shared" si="2"/>
        <v>-0.97064394824112199</v>
      </c>
      <c r="N58" s="1">
        <f t="shared" si="3"/>
        <v>-1.4499805081453563</v>
      </c>
      <c r="O58" s="1">
        <f t="shared" si="4"/>
        <v>-0.74560083718222714</v>
      </c>
      <c r="P58" s="1">
        <f t="shared" si="5"/>
        <v>-1.4556459696303019</v>
      </c>
      <c r="Q58" s="1">
        <f t="shared" si="6"/>
        <v>-2.1413442890713554</v>
      </c>
      <c r="R58" s="1">
        <v>0.3</v>
      </c>
      <c r="S58" s="1">
        <v>7.2</v>
      </c>
      <c r="T58" s="1" t="s">
        <v>304</v>
      </c>
    </row>
    <row r="59" spans="1:20" ht="14.4" x14ac:dyDescent="0.25">
      <c r="A59" s="1" t="s">
        <v>236</v>
      </c>
      <c r="B59" s="8">
        <v>1</v>
      </c>
      <c r="C59" s="8">
        <v>0</v>
      </c>
      <c r="D59" s="1">
        <v>49</v>
      </c>
      <c r="E59" s="8">
        <v>69</v>
      </c>
      <c r="F59" s="8">
        <v>17.899999999999999</v>
      </c>
      <c r="G59" s="8">
        <v>31.8</v>
      </c>
      <c r="H59" s="1">
        <v>2.25</v>
      </c>
      <c r="I59" s="1">
        <v>34.39</v>
      </c>
      <c r="J59" s="1">
        <v>5</v>
      </c>
      <c r="K59" s="1">
        <f t="shared" si="0"/>
        <v>-0.93243811377613461</v>
      </c>
      <c r="L59" s="1">
        <f t="shared" si="1"/>
        <v>-1.6240410211432152</v>
      </c>
      <c r="M59" s="1">
        <f t="shared" si="2"/>
        <v>0.27900569625803406</v>
      </c>
      <c r="N59" s="1">
        <f t="shared" si="3"/>
        <v>-0.63286197686245782</v>
      </c>
      <c r="O59" s="1">
        <f t="shared" si="4"/>
        <v>-0.80563279068499494</v>
      </c>
      <c r="P59" s="1">
        <f t="shared" si="5"/>
        <v>-1.0381369689774673</v>
      </c>
      <c r="Q59" s="1">
        <f t="shared" si="6"/>
        <v>-1.8684887607590697</v>
      </c>
      <c r="R59" s="1">
        <v>2.52</v>
      </c>
      <c r="S59" s="1">
        <v>14.1</v>
      </c>
      <c r="T59" s="1" t="s">
        <v>304</v>
      </c>
    </row>
    <row r="60" spans="1:20" ht="14.4" x14ac:dyDescent="0.25">
      <c r="A60" s="1" t="s">
        <v>237</v>
      </c>
      <c r="B60" s="8">
        <v>1</v>
      </c>
      <c r="C60" s="8">
        <v>0</v>
      </c>
      <c r="D60" s="1">
        <v>44</v>
      </c>
      <c r="E60" s="8">
        <v>296</v>
      </c>
      <c r="F60" s="8">
        <v>92.9</v>
      </c>
      <c r="G60" s="8">
        <v>31.6</v>
      </c>
      <c r="H60" s="1">
        <v>5.39</v>
      </c>
      <c r="I60" s="1">
        <v>238.26</v>
      </c>
      <c r="J60" s="1">
        <v>5</v>
      </c>
      <c r="K60" s="1">
        <f t="shared" si="0"/>
        <v>0.62339572334217941</v>
      </c>
      <c r="L60" s="1">
        <f t="shared" si="1"/>
        <v>0.18688345168281195</v>
      </c>
      <c r="M60" s="1">
        <f t="shared" si="2"/>
        <v>3.0326425265006014</v>
      </c>
      <c r="N60" s="1">
        <f t="shared" si="3"/>
        <v>-4.4328419399936028</v>
      </c>
      <c r="O60" s="1">
        <f t="shared" si="4"/>
        <v>-3.0261442157697456</v>
      </c>
      <c r="P60" s="1">
        <f t="shared" si="5"/>
        <v>1.2367914568106997</v>
      </c>
      <c r="Q60" s="1">
        <f t="shared" si="6"/>
        <v>6.7063013916254022E-2</v>
      </c>
      <c r="R60" s="1">
        <v>8.59</v>
      </c>
      <c r="S60" s="1">
        <v>47.6</v>
      </c>
      <c r="T60" s="1" t="s">
        <v>304</v>
      </c>
    </row>
    <row r="61" spans="1:20" ht="14.4" x14ac:dyDescent="0.25">
      <c r="A61" s="1" t="s">
        <v>238</v>
      </c>
      <c r="B61" s="8">
        <v>1</v>
      </c>
      <c r="C61" s="8">
        <v>0</v>
      </c>
      <c r="D61" s="1">
        <v>47</v>
      </c>
      <c r="E61" s="8">
        <v>15</v>
      </c>
      <c r="F61" s="8">
        <v>36.6</v>
      </c>
      <c r="G61" s="8">
        <v>29</v>
      </c>
      <c r="H61" s="1">
        <v>1.58</v>
      </c>
      <c r="I61" s="1">
        <v>20.02</v>
      </c>
      <c r="J61" s="1">
        <v>5</v>
      </c>
      <c r="K61" s="1">
        <f t="shared" si="0"/>
        <v>-1.7841951992460618</v>
      </c>
      <c r="L61" s="1">
        <f t="shared" si="1"/>
        <v>-2.5064669780475235</v>
      </c>
      <c r="M61" s="1">
        <f t="shared" si="2"/>
        <v>-0.6821942165216619</v>
      </c>
      <c r="N61" s="1">
        <f t="shared" si="3"/>
        <v>-0.33576270543063258</v>
      </c>
      <c r="O61" s="1">
        <f t="shared" si="4"/>
        <v>-3.3548048258160481</v>
      </c>
      <c r="P61" s="1">
        <f t="shared" si="5"/>
        <v>-1.8787422016672726</v>
      </c>
      <c r="Q61" s="1">
        <f t="shared" si="6"/>
        <v>-2.7799663366485605</v>
      </c>
      <c r="R61" s="1">
        <v>1.7</v>
      </c>
      <c r="S61" s="1">
        <v>7.5</v>
      </c>
      <c r="T61" s="1" t="s">
        <v>304</v>
      </c>
    </row>
    <row r="62" spans="1:20" ht="14.4" x14ac:dyDescent="0.25">
      <c r="A62" s="1" t="s">
        <v>239</v>
      </c>
      <c r="B62" s="8">
        <v>1</v>
      </c>
      <c r="C62" s="8">
        <v>0</v>
      </c>
      <c r="D62" s="1">
        <v>54</v>
      </c>
      <c r="E62" s="8">
        <v>58</v>
      </c>
      <c r="F62" s="8">
        <v>41.7</v>
      </c>
      <c r="G62" s="8">
        <v>30.1</v>
      </c>
      <c r="H62" s="1">
        <v>6.89</v>
      </c>
      <c r="I62" s="1">
        <v>106.07</v>
      </c>
      <c r="J62" s="1">
        <v>5</v>
      </c>
      <c r="K62" s="1">
        <f t="shared" si="0"/>
        <v>1.3054710958365714</v>
      </c>
      <c r="L62" s="1">
        <f t="shared" si="1"/>
        <v>0.43560497916776342</v>
      </c>
      <c r="M62" s="1">
        <f t="shared" si="2"/>
        <v>2.4641334924448008</v>
      </c>
      <c r="N62" s="1">
        <f t="shared" si="3"/>
        <v>0.934755561360195</v>
      </c>
      <c r="O62" s="1">
        <f t="shared" si="4"/>
        <v>0.42557865686227991</v>
      </c>
      <c r="P62" s="1">
        <f t="shared" si="5"/>
        <v>0.91275695203177865</v>
      </c>
      <c r="Q62" s="1">
        <f t="shared" si="6"/>
        <v>0.28673182636418204</v>
      </c>
      <c r="R62" s="1">
        <v>2.8</v>
      </c>
      <c r="S62" s="1">
        <v>26.3</v>
      </c>
      <c r="T62" s="1" t="s">
        <v>304</v>
      </c>
    </row>
    <row r="63" spans="1:20" ht="14.4" x14ac:dyDescent="0.25">
      <c r="A63" s="1" t="s">
        <v>240</v>
      </c>
      <c r="B63" s="8">
        <v>1</v>
      </c>
      <c r="C63" s="8">
        <v>0</v>
      </c>
      <c r="D63" s="1">
        <v>31</v>
      </c>
      <c r="E63" s="8">
        <v>189</v>
      </c>
      <c r="F63" s="8">
        <v>83.2</v>
      </c>
      <c r="G63" s="8">
        <v>24.5</v>
      </c>
      <c r="H63" s="1">
        <v>2.98</v>
      </c>
      <c r="I63" s="1">
        <v>362.97</v>
      </c>
      <c r="J63" s="1">
        <v>5</v>
      </c>
      <c r="K63" s="1">
        <f t="shared" si="0"/>
        <v>-0.90570586923712781</v>
      </c>
      <c r="L63" s="1">
        <f t="shared" si="1"/>
        <v>-0.88412392903537018</v>
      </c>
      <c r="M63" s="1">
        <f t="shared" si="2"/>
        <v>2.8065557489879946</v>
      </c>
      <c r="N63" s="1">
        <f t="shared" si="3"/>
        <v>-3.9338417440523128</v>
      </c>
      <c r="O63" s="1">
        <f t="shared" si="4"/>
        <v>-3.5341002736524612</v>
      </c>
      <c r="P63" s="1">
        <f t="shared" si="5"/>
        <v>0.84505837151068874</v>
      </c>
      <c r="Q63" s="1">
        <f t="shared" si="6"/>
        <v>-0.99749044193601133</v>
      </c>
      <c r="R63" s="1">
        <v>4.2</v>
      </c>
      <c r="S63" s="1">
        <v>2</v>
      </c>
      <c r="T63" s="1" t="s">
        <v>304</v>
      </c>
    </row>
    <row r="64" spans="1:20" ht="14.4" x14ac:dyDescent="0.25">
      <c r="A64" s="1" t="s">
        <v>241</v>
      </c>
      <c r="B64" s="8">
        <v>1</v>
      </c>
      <c r="C64" s="8">
        <v>0</v>
      </c>
      <c r="D64" s="1">
        <v>43</v>
      </c>
      <c r="E64" s="8">
        <v>54</v>
      </c>
      <c r="F64" s="8">
        <v>13.5</v>
      </c>
      <c r="G64" s="8">
        <v>34.9</v>
      </c>
      <c r="H64" s="1">
        <v>3.6</v>
      </c>
      <c r="I64" s="1">
        <v>37.090000000000003</v>
      </c>
      <c r="J64" s="1">
        <v>5</v>
      </c>
      <c r="K64" s="1">
        <f t="shared" si="0"/>
        <v>-0.95114055987749779</v>
      </c>
      <c r="L64" s="1">
        <f t="shared" si="1"/>
        <v>-1.9689827453666435</v>
      </c>
      <c r="M64" s="1">
        <f t="shared" si="2"/>
        <v>0.29865565616422796</v>
      </c>
      <c r="N64" s="1">
        <f t="shared" si="3"/>
        <v>-0.83547550433788842</v>
      </c>
      <c r="O64" s="1">
        <f t="shared" si="4"/>
        <v>5.6790314040633838E-2</v>
      </c>
      <c r="P64" s="1">
        <f t="shared" si="5"/>
        <v>-1.0360403266831741</v>
      </c>
      <c r="Q64" s="1">
        <f t="shared" si="6"/>
        <v>-2.1348642731856216</v>
      </c>
      <c r="R64" s="1">
        <v>1.3</v>
      </c>
      <c r="S64" s="1">
        <v>27.2</v>
      </c>
      <c r="T64" s="1" t="s">
        <v>304</v>
      </c>
    </row>
    <row r="65" spans="1:20" ht="14.4" x14ac:dyDescent="0.25">
      <c r="A65" s="1" t="s">
        <v>242</v>
      </c>
      <c r="B65" s="8">
        <v>1</v>
      </c>
      <c r="C65" s="8">
        <v>0</v>
      </c>
      <c r="D65" s="1">
        <v>50</v>
      </c>
      <c r="E65" s="8">
        <v>89</v>
      </c>
      <c r="F65" s="8">
        <v>23.1</v>
      </c>
      <c r="G65" s="8">
        <v>40.1</v>
      </c>
      <c r="H65" s="1">
        <v>5.26</v>
      </c>
      <c r="I65" s="1">
        <v>14.66</v>
      </c>
      <c r="J65" s="1">
        <v>5</v>
      </c>
      <c r="K65" s="1">
        <f t="shared" si="0"/>
        <v>-0.47193517817445674</v>
      </c>
      <c r="L65" s="1">
        <f t="shared" si="1"/>
        <v>-2.090631269109581</v>
      </c>
      <c r="M65" s="1">
        <f t="shared" si="2"/>
        <v>-0.51259921760650862</v>
      </c>
      <c r="N65" s="1">
        <f t="shared" si="3"/>
        <v>-1.0245214239328089</v>
      </c>
      <c r="O65" s="1">
        <f t="shared" si="4"/>
        <v>-0.73699481563073199</v>
      </c>
      <c r="P65" s="1">
        <f t="shared" si="5"/>
        <v>-1.5750728655832367</v>
      </c>
      <c r="Q65" s="1">
        <f t="shared" si="6"/>
        <v>-2.2574850258456367</v>
      </c>
      <c r="R65" s="1">
        <v>2.1</v>
      </c>
      <c r="S65" s="1">
        <v>2</v>
      </c>
      <c r="T65" s="1" t="s">
        <v>304</v>
      </c>
    </row>
    <row r="66" spans="1:20" ht="14.4" x14ac:dyDescent="0.25">
      <c r="A66" s="1" t="s">
        <v>243</v>
      </c>
      <c r="B66" s="8">
        <v>1</v>
      </c>
      <c r="C66" s="8">
        <v>0</v>
      </c>
      <c r="D66" s="1">
        <v>51</v>
      </c>
      <c r="E66" s="8">
        <v>31</v>
      </c>
      <c r="F66" s="8">
        <v>48.6</v>
      </c>
      <c r="G66" s="8">
        <v>29.7</v>
      </c>
      <c r="H66" s="1">
        <v>5.78</v>
      </c>
      <c r="I66" s="1">
        <v>33.69</v>
      </c>
      <c r="J66" s="1">
        <v>5</v>
      </c>
      <c r="K66" s="1">
        <f t="shared" si="0"/>
        <v>0.19448748650892789</v>
      </c>
      <c r="L66" s="1">
        <f t="shared" si="1"/>
        <v>-1.1029682257673876</v>
      </c>
      <c r="M66" s="1">
        <f t="shared" si="2"/>
        <v>0.70160430946092323</v>
      </c>
      <c r="N66" s="1">
        <f t="shared" si="3"/>
        <v>0.45304943245802815</v>
      </c>
      <c r="O66" s="1">
        <f t="shared" si="4"/>
        <v>-2.1367406826145121</v>
      </c>
      <c r="P66" s="1">
        <f t="shared" si="5"/>
        <v>-0.5689812601846902</v>
      </c>
      <c r="Q66" s="1">
        <f t="shared" si="6"/>
        <v>-1.2608232437683689</v>
      </c>
      <c r="R66" s="1">
        <v>0.6</v>
      </c>
      <c r="S66" s="1">
        <v>39.299999999999997</v>
      </c>
      <c r="T66" s="1" t="s">
        <v>304</v>
      </c>
    </row>
    <row r="67" spans="1:20" ht="14.4" x14ac:dyDescent="0.25">
      <c r="A67" s="1" t="s">
        <v>244</v>
      </c>
      <c r="B67" s="8">
        <v>0</v>
      </c>
      <c r="C67" s="8">
        <v>1</v>
      </c>
      <c r="D67" s="1">
        <v>55</v>
      </c>
      <c r="E67" s="8">
        <v>53</v>
      </c>
      <c r="F67" s="8">
        <v>104.9</v>
      </c>
      <c r="G67" s="8">
        <v>24.9</v>
      </c>
      <c r="H67" s="1">
        <v>6.66</v>
      </c>
      <c r="I67" s="1">
        <v>70.97</v>
      </c>
      <c r="J67" s="1">
        <v>5</v>
      </c>
      <c r="K67" s="1">
        <f t="shared" si="0"/>
        <v>-0.54114081278707538</v>
      </c>
      <c r="L67" s="1">
        <f t="shared" si="1"/>
        <v>-0.62334080793585755</v>
      </c>
      <c r="M67" s="1">
        <f t="shared" si="2"/>
        <v>0.61844743162396298</v>
      </c>
      <c r="N67" s="1">
        <f t="shared" si="3"/>
        <v>-0.21606441052544428</v>
      </c>
      <c r="O67" s="1">
        <f t="shared" si="4"/>
        <v>-6.3772589651719418</v>
      </c>
      <c r="P67" s="1">
        <f t="shared" si="5"/>
        <v>-7.5150162923998565E-2</v>
      </c>
      <c r="Q67" s="1">
        <f t="shared" si="6"/>
        <v>-0.74878799218892045</v>
      </c>
      <c r="R67" s="1">
        <v>3.8</v>
      </c>
      <c r="S67" s="1">
        <v>53.6</v>
      </c>
      <c r="T67" s="1" t="s">
        <v>304</v>
      </c>
    </row>
    <row r="68" spans="1:20" ht="14.4" x14ac:dyDescent="0.25">
      <c r="A68" s="1" t="s">
        <v>245</v>
      </c>
      <c r="B68" s="8">
        <v>1</v>
      </c>
      <c r="C68" s="8">
        <v>0</v>
      </c>
      <c r="D68" s="1">
        <v>57</v>
      </c>
      <c r="E68" s="8">
        <v>116</v>
      </c>
      <c r="F68" s="8">
        <v>18.3</v>
      </c>
      <c r="G68" s="8">
        <v>37.4</v>
      </c>
      <c r="H68" s="1">
        <v>54.8</v>
      </c>
      <c r="I68" s="1">
        <v>28.1</v>
      </c>
      <c r="J68" s="1">
        <v>10.23</v>
      </c>
      <c r="K68" s="1">
        <f t="shared" si="0"/>
        <v>3.1247259123271807</v>
      </c>
      <c r="L68" s="1">
        <f t="shared" si="1"/>
        <v>0.50710740938247945</v>
      </c>
      <c r="M68" s="1">
        <f t="shared" si="2"/>
        <v>1.9123512261208071</v>
      </c>
      <c r="N68" s="1">
        <f t="shared" si="3"/>
        <v>0.89138771526356864</v>
      </c>
      <c r="O68" s="1">
        <f t="shared" si="4"/>
        <v>2.3267361529022232</v>
      </c>
      <c r="P68" s="1">
        <f t="shared" si="5"/>
        <v>0.46066215418296386</v>
      </c>
      <c r="Q68" s="1">
        <f t="shared" si="6"/>
        <v>0.16705409702365071</v>
      </c>
      <c r="R68" s="1">
        <v>8.4</v>
      </c>
      <c r="S68" s="1">
        <v>48</v>
      </c>
      <c r="T68" s="1" t="s">
        <v>304</v>
      </c>
    </row>
    <row r="69" spans="1:20" ht="14.4" x14ac:dyDescent="0.25">
      <c r="A69" s="1" t="s">
        <v>246</v>
      </c>
      <c r="B69" s="8">
        <v>1</v>
      </c>
      <c r="C69" s="8">
        <v>0</v>
      </c>
      <c r="D69" s="1">
        <v>53</v>
      </c>
      <c r="E69" s="8">
        <v>248</v>
      </c>
      <c r="F69" s="8">
        <v>30</v>
      </c>
      <c r="G69" s="8">
        <v>43.9</v>
      </c>
      <c r="H69" s="1">
        <v>1.78</v>
      </c>
      <c r="I69" s="1">
        <v>26.08</v>
      </c>
      <c r="J69" s="1">
        <v>5</v>
      </c>
      <c r="K69" s="1">
        <f t="shared" si="0"/>
        <v>-0.9703281038075442</v>
      </c>
      <c r="L69" s="1">
        <f t="shared" si="1"/>
        <v>-1.5974960622509666</v>
      </c>
      <c r="M69" s="1">
        <f t="shared" si="2"/>
        <v>-1.2005089762718413E-2</v>
      </c>
      <c r="N69" s="1">
        <f t="shared" si="3"/>
        <v>-3.6766284924894301</v>
      </c>
      <c r="O69" s="1">
        <f t="shared" si="4"/>
        <v>-0.82640572593670303</v>
      </c>
      <c r="P69" s="1">
        <f t="shared" si="5"/>
        <v>-1.2561584917100643</v>
      </c>
      <c r="Q69" s="1">
        <f t="shared" si="6"/>
        <v>-1.8874012506613487</v>
      </c>
      <c r="R69" s="1">
        <v>2.57</v>
      </c>
      <c r="S69" s="1">
        <v>13.5</v>
      </c>
      <c r="T69" s="1" t="s">
        <v>304</v>
      </c>
    </row>
    <row r="70" spans="1:20" s="7" customFormat="1" ht="14.4" x14ac:dyDescent="0.25">
      <c r="A70" s="7" t="s">
        <v>247</v>
      </c>
      <c r="B70" s="7">
        <v>1</v>
      </c>
      <c r="C70" s="7">
        <v>0</v>
      </c>
      <c r="D70" s="7">
        <v>40</v>
      </c>
      <c r="E70" s="7">
        <v>169</v>
      </c>
      <c r="F70" s="7">
        <v>18.600000000000001</v>
      </c>
      <c r="G70" s="7">
        <v>42.1</v>
      </c>
      <c r="H70" s="7">
        <v>9.15</v>
      </c>
      <c r="I70" s="7">
        <v>35.270000000000003</v>
      </c>
      <c r="J70" s="7">
        <v>5</v>
      </c>
      <c r="K70" s="7">
        <f t="shared" si="0"/>
        <v>-0.30222537852675124</v>
      </c>
      <c r="L70" s="7">
        <f t="shared" si="1"/>
        <v>-1.9773397743302379</v>
      </c>
      <c r="M70" s="7">
        <f t="shared" si="2"/>
        <v>0.45661600068538988</v>
      </c>
      <c r="N70" s="7">
        <f t="shared" si="3"/>
        <v>-2.9963299209463732</v>
      </c>
      <c r="O70" s="7">
        <f t="shared" si="4"/>
        <v>0.61775137320887374</v>
      </c>
      <c r="P70" s="7">
        <f t="shared" si="5"/>
        <v>-0.83758209757849977</v>
      </c>
      <c r="Q70" s="7">
        <f t="shared" si="6"/>
        <v>-2.0328755306145458</v>
      </c>
      <c r="R70" s="7">
        <v>5.6</v>
      </c>
      <c r="S70" s="7">
        <v>24.5</v>
      </c>
      <c r="T70" s="7" t="s">
        <v>304</v>
      </c>
    </row>
    <row r="71" spans="1:20" s="8" customFormat="1" x14ac:dyDescent="0.25">
      <c r="A71" s="8" t="s">
        <v>248</v>
      </c>
      <c r="B71" s="8">
        <v>1</v>
      </c>
      <c r="C71" s="8">
        <v>0</v>
      </c>
      <c r="D71" s="8">
        <v>22</v>
      </c>
      <c r="E71" s="8">
        <v>225</v>
      </c>
      <c r="F71" s="8">
        <v>31.2</v>
      </c>
      <c r="G71" s="8">
        <v>41.7</v>
      </c>
      <c r="H71" s="8">
        <v>1.08</v>
      </c>
      <c r="I71" s="8">
        <v>33.76</v>
      </c>
      <c r="J71" s="8">
        <v>5</v>
      </c>
      <c r="K71" s="8">
        <f t="shared" si="0"/>
        <v>-4.1190131696822263</v>
      </c>
      <c r="L71" s="8">
        <f t="shared" si="1"/>
        <v>-4.5837806820686104</v>
      </c>
      <c r="M71" s="8">
        <f t="shared" si="2"/>
        <v>-1.2162931260955983</v>
      </c>
      <c r="N71" s="8">
        <f t="shared" si="3"/>
        <v>-6.8429436756757802</v>
      </c>
      <c r="O71" s="8">
        <f t="shared" si="4"/>
        <v>-2.9885986118029555</v>
      </c>
      <c r="P71" s="8">
        <f t="shared" si="5"/>
        <v>-2.6285418819230988</v>
      </c>
      <c r="Q71" s="8">
        <f t="shared" si="6"/>
        <v>-4.768551846518247</v>
      </c>
      <c r="R71" s="8">
        <v>0.3</v>
      </c>
      <c r="S71" s="8">
        <v>3.5</v>
      </c>
      <c r="T71" s="8" t="s">
        <v>303</v>
      </c>
    </row>
    <row r="72" spans="1:20" s="8" customFormat="1" x14ac:dyDescent="0.25">
      <c r="A72" s="8" t="s">
        <v>249</v>
      </c>
      <c r="B72" s="8">
        <v>0</v>
      </c>
      <c r="C72" s="8">
        <v>1</v>
      </c>
      <c r="D72" s="8">
        <v>68</v>
      </c>
      <c r="E72" s="8">
        <v>186</v>
      </c>
      <c r="F72" s="8">
        <v>14.3</v>
      </c>
      <c r="G72" s="8">
        <v>41.7</v>
      </c>
      <c r="H72" s="8">
        <v>1.77</v>
      </c>
      <c r="I72" s="8">
        <v>14.14</v>
      </c>
      <c r="J72" s="8">
        <v>5</v>
      </c>
      <c r="K72" s="8">
        <f t="shared" si="0"/>
        <v>-1.6496448421304013</v>
      </c>
      <c r="L72" s="8">
        <f t="shared" si="1"/>
        <v>-1.4760400522905606</v>
      </c>
      <c r="M72" s="8">
        <f t="shared" si="2"/>
        <v>-1.5174334123815574</v>
      </c>
      <c r="N72" s="8">
        <f t="shared" si="3"/>
        <v>-1.9502695103288796</v>
      </c>
      <c r="O72" s="8">
        <f t="shared" si="4"/>
        <v>-1.5666630707206304</v>
      </c>
      <c r="P72" s="8">
        <f t="shared" si="5"/>
        <v>-1.8112555446485969</v>
      </c>
      <c r="Q72" s="8">
        <f t="shared" si="6"/>
        <v>-1.8107129685156429</v>
      </c>
      <c r="R72" s="8">
        <v>2.6</v>
      </c>
      <c r="S72" s="8">
        <v>15.3</v>
      </c>
      <c r="T72" s="8" t="s">
        <v>302</v>
      </c>
    </row>
    <row r="73" spans="1:20" s="8" customFormat="1" x14ac:dyDescent="0.25">
      <c r="A73" s="8" t="s">
        <v>250</v>
      </c>
      <c r="B73" s="8">
        <v>0</v>
      </c>
      <c r="C73" s="8">
        <v>1</v>
      </c>
      <c r="D73" s="8">
        <v>37</v>
      </c>
      <c r="E73" s="8">
        <v>297</v>
      </c>
      <c r="F73" s="8">
        <v>8.6999999999999993</v>
      </c>
      <c r="G73" s="8">
        <v>40.700000000000003</v>
      </c>
      <c r="H73" s="8">
        <v>1.53</v>
      </c>
      <c r="I73" s="8">
        <v>13.68</v>
      </c>
      <c r="J73" s="8">
        <v>5</v>
      </c>
      <c r="K73" s="8">
        <f t="shared" ref="K73:K102" si="7">1.67*B73+0.09*D73+0.04*J73+2.34*LOG10(H73)+1.33*LOG10(I73)-10.08</f>
        <v>-4.606827542365969</v>
      </c>
      <c r="L73" s="8">
        <f t="shared" ref="L73:L102" si="8">0.733*B73+0.099*D73+0.073*J73+0.84*LOG10(H73)+2.364*LOG10(I73)-11.501</f>
        <v>-4.6321516638972096</v>
      </c>
      <c r="M73" s="8">
        <f t="shared" ref="M73:M102" si="9">-8.654+0.044*D73+1.329*B73+0.063*J73+0.885*LOG10(H73)+3.138*LOG10(I73)</f>
        <v>-2.9825099101351276</v>
      </c>
      <c r="N73" s="8">
        <f t="shared" ref="N73:N102" si="10">-8.1942+0.114*D73+0.8829*B73+0.761*LOG10(H73)+0.0965*J73+1.0855*LOG10(I73)-0.0181*E73-0.0043*F73</f>
        <v>-7.5330383624373711</v>
      </c>
      <c r="O73" s="8">
        <f t="shared" ref="O73:O102" si="11">-16.01+0.064*D73+1.569*B73-0.005*E73-0.06*F73+0.161*G73+0.077*J73+1.38*LOG10(H73)+3.858*LOG10(I73)</f>
        <v>-4.0734056617638661</v>
      </c>
      <c r="P73" s="8">
        <f t="shared" ref="P73:P102" si="12">-7.5771177+0.04666357*D73-0.57611693*C73+0.42243533*LN(H73)+1.1051891*LN(I73)</f>
        <v>-3.3559316725894002</v>
      </c>
      <c r="Q73" s="8">
        <f t="shared" ref="Q73:Q102" si="13">-11.203+0.699*B73+0.094*D73+1.076*LOG10(H73)+2.376*LOG10(I73)</f>
        <v>-4.8269314530556482</v>
      </c>
      <c r="R73" s="8">
        <v>0.7</v>
      </c>
      <c r="S73" s="8">
        <v>14.7</v>
      </c>
      <c r="T73" s="8" t="s">
        <v>309</v>
      </c>
    </row>
    <row r="74" spans="1:20" s="8" customFormat="1" x14ac:dyDescent="0.25">
      <c r="A74" s="8" t="s">
        <v>251</v>
      </c>
      <c r="B74" s="8">
        <v>1</v>
      </c>
      <c r="C74" s="8">
        <v>0</v>
      </c>
      <c r="D74" s="8">
        <v>65</v>
      </c>
      <c r="E74" s="8">
        <v>177</v>
      </c>
      <c r="F74" s="8">
        <v>10.5</v>
      </c>
      <c r="G74" s="8">
        <v>32.200000000000003</v>
      </c>
      <c r="H74" s="8">
        <v>2.41</v>
      </c>
      <c r="I74" s="8">
        <v>30.45</v>
      </c>
      <c r="J74" s="8">
        <v>5</v>
      </c>
      <c r="K74" s="8">
        <f t="shared" si="7"/>
        <v>0.5070909845938214</v>
      </c>
      <c r="L74" s="8">
        <f t="shared" si="8"/>
        <v>-0.13990531420264496</v>
      </c>
      <c r="M74" s="8">
        <f t="shared" si="9"/>
        <v>0.84358202056714759</v>
      </c>
      <c r="N74" s="8">
        <f t="shared" si="10"/>
        <v>-0.76650101974079154</v>
      </c>
      <c r="O74" s="8">
        <f t="shared" si="11"/>
        <v>2.4063310459309761E-2</v>
      </c>
      <c r="P74" s="8">
        <f t="shared" si="12"/>
        <v>-0.39697922923815687</v>
      </c>
      <c r="Q74" s="8">
        <f t="shared" si="13"/>
        <v>-0.45794624459134825</v>
      </c>
      <c r="R74" s="8">
        <v>0.4</v>
      </c>
      <c r="S74" s="8">
        <v>5.9</v>
      </c>
      <c r="T74" s="8" t="s">
        <v>302</v>
      </c>
    </row>
    <row r="75" spans="1:20" s="8" customFormat="1" x14ac:dyDescent="0.25">
      <c r="A75" s="8" t="s">
        <v>252</v>
      </c>
      <c r="B75" s="8">
        <v>0</v>
      </c>
      <c r="C75" s="8">
        <v>1</v>
      </c>
      <c r="D75" s="8">
        <v>30</v>
      </c>
      <c r="E75" s="8">
        <v>291</v>
      </c>
      <c r="F75" s="8">
        <v>11.4</v>
      </c>
      <c r="G75" s="8">
        <v>36.9</v>
      </c>
      <c r="H75" s="8">
        <v>7.1</v>
      </c>
      <c r="I75" s="8">
        <v>14.32</v>
      </c>
      <c r="J75" s="8">
        <v>5</v>
      </c>
      <c r="K75" s="8">
        <f t="shared" si="7"/>
        <v>-3.6506512500948212</v>
      </c>
      <c r="L75" s="8">
        <f t="shared" si="8"/>
        <v>-4.7182936925905539</v>
      </c>
      <c r="M75" s="8">
        <f t="shared" si="9"/>
        <v>-2.638287170987994</v>
      </c>
      <c r="N75" s="8">
        <f t="shared" si="10"/>
        <v>-7.7052362506163545</v>
      </c>
      <c r="O75" s="8">
        <f t="shared" si="11"/>
        <v>-4.2687353154323331</v>
      </c>
      <c r="P75" s="8">
        <f t="shared" si="12"/>
        <v>-2.9836797602070551</v>
      </c>
      <c r="Q75" s="8">
        <f t="shared" si="13"/>
        <v>-4.72052540607719</v>
      </c>
      <c r="R75" s="8">
        <v>1.8</v>
      </c>
      <c r="S75" s="8">
        <v>2</v>
      </c>
      <c r="T75" s="8" t="s">
        <v>310</v>
      </c>
    </row>
    <row r="76" spans="1:20" s="8" customFormat="1" x14ac:dyDescent="0.25">
      <c r="A76" s="8" t="s">
        <v>253</v>
      </c>
      <c r="B76" s="8">
        <v>1</v>
      </c>
      <c r="C76" s="8">
        <v>0</v>
      </c>
      <c r="D76" s="8">
        <v>35</v>
      </c>
      <c r="E76" s="8">
        <v>351</v>
      </c>
      <c r="F76" s="8">
        <v>12.8</v>
      </c>
      <c r="G76" s="8">
        <v>45.1</v>
      </c>
      <c r="H76" s="8">
        <v>2.97</v>
      </c>
      <c r="I76" s="8">
        <v>30.67</v>
      </c>
      <c r="J76" s="8">
        <v>5</v>
      </c>
      <c r="K76" s="8">
        <f t="shared" si="7"/>
        <v>-1.9764205865410158</v>
      </c>
      <c r="L76" s="8">
        <f t="shared" si="8"/>
        <v>-3.026293216150945</v>
      </c>
      <c r="M76" s="8">
        <f t="shared" si="9"/>
        <v>-0.38630271332122668</v>
      </c>
      <c r="N76" s="8">
        <f t="shared" si="10"/>
        <v>-7.2733445382406137</v>
      </c>
      <c r="O76" s="8">
        <f t="shared" si="11"/>
        <v>-0.68975435220181858</v>
      </c>
      <c r="P76" s="8">
        <f t="shared" si="12"/>
        <v>-1.7006684782185455</v>
      </c>
      <c r="Q76" s="8">
        <f t="shared" si="13"/>
        <v>-3.1728821288002935</v>
      </c>
      <c r="R76" s="8">
        <v>0.8</v>
      </c>
      <c r="S76" s="8">
        <v>3.8</v>
      </c>
      <c r="T76" s="8" t="s">
        <v>306</v>
      </c>
    </row>
    <row r="77" spans="1:20" s="8" customFormat="1" x14ac:dyDescent="0.25">
      <c r="A77" s="8" t="s">
        <v>254</v>
      </c>
      <c r="B77" s="8">
        <v>0</v>
      </c>
      <c r="C77" s="8">
        <v>1</v>
      </c>
      <c r="D77" s="8">
        <v>47</v>
      </c>
      <c r="E77" s="8">
        <v>287</v>
      </c>
      <c r="F77" s="8">
        <v>8.6999999999999993</v>
      </c>
      <c r="G77" s="8">
        <v>36.9</v>
      </c>
      <c r="H77" s="8">
        <v>2.08</v>
      </c>
      <c r="I77" s="8">
        <v>15.71</v>
      </c>
      <c r="J77" s="8">
        <v>5</v>
      </c>
      <c r="K77" s="8">
        <f t="shared" si="7"/>
        <v>-3.3148174700839741</v>
      </c>
      <c r="L77" s="8">
        <f t="shared" si="8"/>
        <v>-3.388066297196783</v>
      </c>
      <c r="M77" s="8">
        <f t="shared" si="9"/>
        <v>-2.2359130799025202</v>
      </c>
      <c r="N77" s="8">
        <f t="shared" si="10"/>
        <v>-6.0453145532324486</v>
      </c>
      <c r="O77" s="8">
        <f t="shared" si="11"/>
        <v>-3.5793248758671767</v>
      </c>
      <c r="P77" s="8">
        <f t="shared" si="12"/>
        <v>-2.6066492447340028</v>
      </c>
      <c r="Q77" s="8">
        <f t="shared" si="13"/>
        <v>-3.6006492359250917</v>
      </c>
      <c r="R77" s="8">
        <v>0.6</v>
      </c>
      <c r="S77" s="8">
        <v>6.3</v>
      </c>
      <c r="T77" s="8" t="s">
        <v>302</v>
      </c>
    </row>
    <row r="78" spans="1:20" s="8" customFormat="1" x14ac:dyDescent="0.25">
      <c r="A78" s="8" t="s">
        <v>255</v>
      </c>
      <c r="B78" s="8">
        <v>0</v>
      </c>
      <c r="C78" s="8">
        <v>1</v>
      </c>
      <c r="D78" s="8">
        <v>55</v>
      </c>
      <c r="E78" s="8">
        <v>287</v>
      </c>
      <c r="F78" s="8">
        <v>18.899999999999999</v>
      </c>
      <c r="G78" s="8">
        <v>41.7</v>
      </c>
      <c r="H78" s="8">
        <v>2.38</v>
      </c>
      <c r="I78" s="8">
        <v>14.07</v>
      </c>
      <c r="J78" s="8">
        <v>5</v>
      </c>
      <c r="K78" s="8">
        <f t="shared" si="7"/>
        <v>-2.5215787708995503</v>
      </c>
      <c r="L78" s="8">
        <f t="shared" si="8"/>
        <v>-2.6601081097367896</v>
      </c>
      <c r="M78" s="8">
        <f t="shared" si="9"/>
        <v>-1.9823825152547543</v>
      </c>
      <c r="N78" s="8">
        <f t="shared" si="10"/>
        <v>-5.1846216929145781</v>
      </c>
      <c r="O78" s="8">
        <f t="shared" si="11"/>
        <v>-3.0105051713587656</v>
      </c>
      <c r="P78" s="8">
        <f t="shared" si="12"/>
        <v>-2.2982748278626182</v>
      </c>
      <c r="Q78" s="8">
        <f t="shared" si="13"/>
        <v>-2.8994564187022367</v>
      </c>
      <c r="R78" s="8">
        <v>0.8</v>
      </c>
      <c r="S78" s="8">
        <v>9.6</v>
      </c>
      <c r="T78" s="8" t="s">
        <v>303</v>
      </c>
    </row>
    <row r="79" spans="1:20" s="8" customFormat="1" x14ac:dyDescent="0.25">
      <c r="A79" s="8" t="s">
        <v>256</v>
      </c>
      <c r="B79" s="8">
        <v>0</v>
      </c>
      <c r="C79" s="8">
        <v>1</v>
      </c>
      <c r="D79" s="8">
        <v>56</v>
      </c>
      <c r="E79" s="8">
        <v>161</v>
      </c>
      <c r="F79" s="8">
        <v>11.2</v>
      </c>
      <c r="G79" s="8">
        <v>38.200000000000003</v>
      </c>
      <c r="H79" s="8">
        <v>1.67</v>
      </c>
      <c r="I79" s="8">
        <v>16.07</v>
      </c>
      <c r="J79" s="8">
        <v>5</v>
      </c>
      <c r="K79" s="8">
        <f t="shared" si="7"/>
        <v>-2.7148423414194065</v>
      </c>
      <c r="L79" s="8">
        <f t="shared" si="8"/>
        <v>-2.5538966315674827</v>
      </c>
      <c r="M79" s="8">
        <f t="shared" si="9"/>
        <v>-1.8934181017510125</v>
      </c>
      <c r="N79" s="8">
        <f t="shared" si="10"/>
        <v>-2.8113425312300793</v>
      </c>
      <c r="O79" s="8">
        <f t="shared" si="11"/>
        <v>-2.4076420172633535</v>
      </c>
      <c r="P79" s="8">
        <f t="shared" si="12"/>
        <v>-2.2543804014793083</v>
      </c>
      <c r="Q79" s="8">
        <f t="shared" si="13"/>
        <v>-2.8338633538554929</v>
      </c>
      <c r="R79" s="8">
        <v>0.7</v>
      </c>
      <c r="S79" s="8">
        <v>9.1</v>
      </c>
      <c r="T79" s="8" t="s">
        <v>303</v>
      </c>
    </row>
    <row r="80" spans="1:20" s="8" customFormat="1" x14ac:dyDescent="0.25">
      <c r="A80" s="8" t="s">
        <v>257</v>
      </c>
      <c r="B80" s="8">
        <v>0</v>
      </c>
      <c r="C80" s="8">
        <v>1</v>
      </c>
      <c r="D80" s="8">
        <v>51</v>
      </c>
      <c r="E80" s="8">
        <v>327</v>
      </c>
      <c r="F80" s="8">
        <v>11</v>
      </c>
      <c r="G80" s="8">
        <v>45.1</v>
      </c>
      <c r="H80" s="8">
        <v>1.87</v>
      </c>
      <c r="I80" s="8">
        <v>24.32</v>
      </c>
      <c r="J80" s="8">
        <v>5</v>
      </c>
      <c r="K80" s="8">
        <f t="shared" si="7"/>
        <v>-2.8105590918056649</v>
      </c>
      <c r="L80" s="8">
        <f t="shared" si="8"/>
        <v>-2.5822351696092927</v>
      </c>
      <c r="M80" s="8">
        <f t="shared" si="9"/>
        <v>-1.5052664936702103</v>
      </c>
      <c r="N80" s="8">
        <f t="shared" si="10"/>
        <v>-6.1523650815386679</v>
      </c>
      <c r="O80" s="8">
        <f t="shared" si="11"/>
        <v>-1.6727111276021418</v>
      </c>
      <c r="P80" s="8">
        <f t="shared" si="12"/>
        <v>-1.9819851196522791</v>
      </c>
      <c r="Q80" s="8">
        <f t="shared" si="13"/>
        <v>-2.8234489876194702</v>
      </c>
      <c r="R80" s="8">
        <v>1.6</v>
      </c>
      <c r="S80" s="8">
        <v>16.2</v>
      </c>
      <c r="T80" s="8" t="s">
        <v>302</v>
      </c>
    </row>
    <row r="81" spans="1:20" s="8" customFormat="1" x14ac:dyDescent="0.25">
      <c r="A81" s="8" t="s">
        <v>258</v>
      </c>
      <c r="B81" s="8">
        <v>1</v>
      </c>
      <c r="C81" s="8">
        <v>0</v>
      </c>
      <c r="D81" s="8">
        <v>38</v>
      </c>
      <c r="E81" s="8">
        <v>530</v>
      </c>
      <c r="F81" s="8">
        <v>9.6</v>
      </c>
      <c r="G81" s="8">
        <v>36.4</v>
      </c>
      <c r="H81" s="8">
        <v>1.86</v>
      </c>
      <c r="I81" s="8">
        <v>25.97</v>
      </c>
      <c r="J81" s="8">
        <v>5</v>
      </c>
      <c r="K81" s="8">
        <f t="shared" si="7"/>
        <v>-2.278092017523103</v>
      </c>
      <c r="L81" s="8">
        <f t="shared" si="8"/>
        <v>-3.0707974379332779</v>
      </c>
      <c r="M81" s="8">
        <f t="shared" si="9"/>
        <v>-0.66086806643039253</v>
      </c>
      <c r="N81" s="8">
        <f t="shared" si="10"/>
        <v>-10.390571348127558</v>
      </c>
      <c r="O81" s="8">
        <f t="shared" si="11"/>
        <v>-3.1606393553094261</v>
      </c>
      <c r="P81" s="8">
        <f t="shared" si="12"/>
        <v>-1.9422117805100503</v>
      </c>
      <c r="Q81" s="8">
        <f t="shared" si="13"/>
        <v>-3.2812187197022982</v>
      </c>
      <c r="R81" s="8">
        <v>2.5</v>
      </c>
      <c r="S81" s="8">
        <v>4.4000000000000004</v>
      </c>
      <c r="T81" s="8" t="s">
        <v>305</v>
      </c>
    </row>
    <row r="82" spans="1:20" s="8" customFormat="1" x14ac:dyDescent="0.25">
      <c r="A82" s="8" t="s">
        <v>259</v>
      </c>
      <c r="B82" s="8">
        <v>1</v>
      </c>
      <c r="C82" s="8">
        <v>0</v>
      </c>
      <c r="D82" s="8">
        <v>51</v>
      </c>
      <c r="E82" s="8">
        <v>346</v>
      </c>
      <c r="F82" s="8">
        <v>35.200000000000003</v>
      </c>
      <c r="G82" s="8">
        <v>21.6</v>
      </c>
      <c r="H82" s="8">
        <v>1.01</v>
      </c>
      <c r="I82" s="8">
        <v>40.92</v>
      </c>
      <c r="J82" s="8">
        <v>5</v>
      </c>
      <c r="K82" s="8">
        <f t="shared" si="7"/>
        <v>-1.4660136040452532</v>
      </c>
      <c r="L82" s="8">
        <f t="shared" si="8"/>
        <v>-1.5397542284277304</v>
      </c>
      <c r="M82" s="8">
        <f t="shared" si="9"/>
        <v>0.29607840717354339</v>
      </c>
      <c r="N82" s="8">
        <f t="shared" si="10"/>
        <v>-5.6757153135703575</v>
      </c>
      <c r="O82" s="8">
        <f t="shared" si="11"/>
        <v>-4.9315888627751621</v>
      </c>
      <c r="P82" s="8">
        <f t="shared" si="12"/>
        <v>-1.091031461663488</v>
      </c>
      <c r="Q82" s="8">
        <f t="shared" si="13"/>
        <v>-1.8753911567145454</v>
      </c>
      <c r="R82" s="8">
        <v>3.2</v>
      </c>
      <c r="S82" s="8">
        <v>2</v>
      </c>
      <c r="T82" s="8" t="s">
        <v>305</v>
      </c>
    </row>
    <row r="83" spans="1:20" s="8" customFormat="1" x14ac:dyDescent="0.25">
      <c r="A83" s="8" t="s">
        <v>260</v>
      </c>
      <c r="B83" s="8">
        <v>0</v>
      </c>
      <c r="C83" s="8">
        <v>1</v>
      </c>
      <c r="D83" s="8">
        <v>53</v>
      </c>
      <c r="E83" s="8">
        <v>154</v>
      </c>
      <c r="F83" s="8">
        <v>13.5</v>
      </c>
      <c r="G83" s="8">
        <v>38.9</v>
      </c>
      <c r="H83" s="8">
        <v>4.58</v>
      </c>
      <c r="I83" s="8">
        <v>20.6</v>
      </c>
      <c r="J83" s="8">
        <v>5</v>
      </c>
      <c r="K83" s="8">
        <f t="shared" si="7"/>
        <v>-1.8161313783799731</v>
      </c>
      <c r="L83" s="8">
        <f t="shared" si="8"/>
        <v>-2.2278908895240708</v>
      </c>
      <c r="M83" s="8">
        <f t="shared" si="9"/>
        <v>-1.2992187144481724</v>
      </c>
      <c r="N83" s="8">
        <f t="shared" si="10"/>
        <v>-2.586028503528341</v>
      </c>
      <c r="O83" s="8">
        <f t="shared" si="11"/>
        <v>-1.5692059041704685</v>
      </c>
      <c r="P83" s="8">
        <f t="shared" si="12"/>
        <v>-1.6937272802694352</v>
      </c>
      <c r="Q83" s="8">
        <f t="shared" si="13"/>
        <v>-2.3881602300707274</v>
      </c>
      <c r="R83" s="8">
        <v>14.6</v>
      </c>
      <c r="S83" s="8">
        <v>2</v>
      </c>
      <c r="T83" s="8" t="s">
        <v>303</v>
      </c>
    </row>
    <row r="84" spans="1:20" s="8" customFormat="1" x14ac:dyDescent="0.25">
      <c r="A84" s="8" t="s">
        <v>261</v>
      </c>
      <c r="B84" s="8">
        <v>0</v>
      </c>
      <c r="C84" s="8">
        <v>1</v>
      </c>
      <c r="D84" s="8">
        <v>54</v>
      </c>
      <c r="E84" s="8">
        <v>203</v>
      </c>
      <c r="F84" s="8">
        <v>8.1</v>
      </c>
      <c r="G84" s="8">
        <v>32.5</v>
      </c>
      <c r="H84" s="8">
        <v>7.44</v>
      </c>
      <c r="I84" s="8">
        <v>16.93</v>
      </c>
      <c r="J84" s="8">
        <v>5</v>
      </c>
      <c r="K84" s="8">
        <f t="shared" si="7"/>
        <v>-1.3464055765377605</v>
      </c>
      <c r="L84" s="8">
        <f t="shared" si="8"/>
        <v>-2.1533336851719387</v>
      </c>
      <c r="M84" s="8">
        <f t="shared" si="9"/>
        <v>-1.3361324174960583</v>
      </c>
      <c r="N84" s="8">
        <f t="shared" si="10"/>
        <v>-3.2678558680223371</v>
      </c>
      <c r="O84" s="8">
        <f t="shared" si="11"/>
        <v>-2.4945708045624189</v>
      </c>
      <c r="P84" s="8">
        <f t="shared" si="12"/>
        <v>-1.6589523685717151</v>
      </c>
      <c r="Q84" s="8">
        <f t="shared" si="13"/>
        <v>-2.2698985888858045</v>
      </c>
      <c r="R84" s="8">
        <v>2.7</v>
      </c>
      <c r="S84" s="8">
        <v>17.399999999999999</v>
      </c>
      <c r="T84" s="8" t="s">
        <v>302</v>
      </c>
    </row>
    <row r="85" spans="1:20" s="8" customFormat="1" x14ac:dyDescent="0.25">
      <c r="A85" s="8" t="s">
        <v>262</v>
      </c>
      <c r="B85" s="8">
        <v>0</v>
      </c>
      <c r="C85" s="8">
        <v>1</v>
      </c>
      <c r="D85" s="8">
        <v>43</v>
      </c>
      <c r="E85" s="8">
        <v>457</v>
      </c>
      <c r="F85" s="8">
        <v>8</v>
      </c>
      <c r="G85" s="8">
        <v>22.4</v>
      </c>
      <c r="H85" s="8">
        <v>0.93</v>
      </c>
      <c r="I85" s="8">
        <v>262.24</v>
      </c>
      <c r="J85" s="8">
        <v>5</v>
      </c>
      <c r="K85" s="8">
        <f t="shared" si="7"/>
        <v>-2.8668803152026481</v>
      </c>
      <c r="L85" s="8">
        <f t="shared" si="8"/>
        <v>-1.1876700379754279</v>
      </c>
      <c r="M85" s="8">
        <f t="shared" si="9"/>
        <v>1.1149846713487506</v>
      </c>
      <c r="N85" s="8">
        <f t="shared" si="10"/>
        <v>-8.5142867808766738</v>
      </c>
      <c r="O85" s="8">
        <f t="shared" si="11"/>
        <v>-2.7437530350340236</v>
      </c>
      <c r="P85" s="8">
        <f t="shared" si="12"/>
        <v>-2.2271970418216824E-2</v>
      </c>
      <c r="Q85" s="8">
        <f t="shared" si="13"/>
        <v>-1.4480836748819828</v>
      </c>
      <c r="R85" s="8">
        <v>0.9</v>
      </c>
      <c r="S85" s="8">
        <v>60.8</v>
      </c>
      <c r="T85" s="8" t="s">
        <v>305</v>
      </c>
    </row>
    <row r="86" spans="1:20" s="8" customFormat="1" x14ac:dyDescent="0.25">
      <c r="A86" s="8" t="s">
        <v>263</v>
      </c>
      <c r="B86" s="8">
        <v>0</v>
      </c>
      <c r="C86" s="8">
        <v>1</v>
      </c>
      <c r="D86" s="8">
        <v>73</v>
      </c>
      <c r="E86" s="8">
        <v>243</v>
      </c>
      <c r="F86" s="8">
        <v>9</v>
      </c>
      <c r="G86" s="8">
        <v>39.6</v>
      </c>
      <c r="H86" s="8">
        <v>3.67</v>
      </c>
      <c r="I86" s="8">
        <v>21.8</v>
      </c>
      <c r="J86" s="8">
        <v>5</v>
      </c>
      <c r="K86" s="8">
        <f t="shared" si="7"/>
        <v>-0.20853427315598694</v>
      </c>
      <c r="L86" s="8">
        <f t="shared" si="8"/>
        <v>-0.27056935514695724</v>
      </c>
      <c r="M86" s="8">
        <f t="shared" si="9"/>
        <v>-0.42719405620565087</v>
      </c>
      <c r="N86" s="8">
        <f t="shared" si="10"/>
        <v>-1.9440946012963614</v>
      </c>
      <c r="O86" s="8">
        <f t="shared" si="11"/>
        <v>-0.38939567900555083</v>
      </c>
      <c r="P86" s="8">
        <f t="shared" si="12"/>
        <v>-0.7914538203728867</v>
      </c>
      <c r="Q86" s="8">
        <f t="shared" si="13"/>
        <v>-0.5532466860602101</v>
      </c>
      <c r="R86" s="8">
        <v>2.8</v>
      </c>
      <c r="S86" s="8">
        <v>17.8</v>
      </c>
      <c r="T86" s="8" t="s">
        <v>303</v>
      </c>
    </row>
    <row r="87" spans="1:20" s="8" customFormat="1" x14ac:dyDescent="0.25">
      <c r="A87" s="8" t="s">
        <v>264</v>
      </c>
      <c r="B87" s="8">
        <v>0</v>
      </c>
      <c r="C87" s="8">
        <v>1</v>
      </c>
      <c r="D87" s="8">
        <v>54</v>
      </c>
      <c r="E87" s="8">
        <v>247</v>
      </c>
      <c r="F87" s="8">
        <v>11.3</v>
      </c>
      <c r="G87" s="8">
        <v>41.9</v>
      </c>
      <c r="H87" s="8">
        <v>5.21</v>
      </c>
      <c r="I87" s="8">
        <v>26.52</v>
      </c>
      <c r="J87" s="8">
        <v>5</v>
      </c>
      <c r="K87" s="8">
        <f t="shared" si="7"/>
        <v>-1.4492469462345756</v>
      </c>
      <c r="L87" s="8">
        <f t="shared" si="8"/>
        <v>-1.8225285117802112</v>
      </c>
      <c r="M87" s="8">
        <f t="shared" si="9"/>
        <v>-0.86142490995859688</v>
      </c>
      <c r="N87" s="8">
        <f t="shared" si="10"/>
        <v>-3.9841874368991781</v>
      </c>
      <c r="O87" s="8">
        <f t="shared" si="11"/>
        <v>-0.85471730271776547</v>
      </c>
      <c r="P87" s="8">
        <f t="shared" si="12"/>
        <v>-1.313440175530264</v>
      </c>
      <c r="Q87" s="8">
        <f t="shared" si="13"/>
        <v>-1.9732719268447325</v>
      </c>
      <c r="R87" s="8">
        <v>3.3</v>
      </c>
      <c r="S87" s="8">
        <v>9.3000000000000007</v>
      </c>
      <c r="T87" s="8" t="s">
        <v>302</v>
      </c>
    </row>
    <row r="88" spans="1:20" s="8" customFormat="1" x14ac:dyDescent="0.25">
      <c r="A88" s="8" t="s">
        <v>265</v>
      </c>
      <c r="B88" s="8">
        <v>0</v>
      </c>
      <c r="C88" s="8">
        <v>1</v>
      </c>
      <c r="D88" s="8">
        <v>33</v>
      </c>
      <c r="E88" s="8">
        <v>154</v>
      </c>
      <c r="F88" s="8">
        <v>14.3</v>
      </c>
      <c r="G88" s="8">
        <v>40.9</v>
      </c>
      <c r="H88" s="8">
        <v>2.09</v>
      </c>
      <c r="I88" s="8">
        <v>20.09</v>
      </c>
      <c r="J88" s="8">
        <v>5</v>
      </c>
      <c r="K88" s="8">
        <f t="shared" si="7"/>
        <v>-4.4278943746249624</v>
      </c>
      <c r="L88" s="8">
        <f t="shared" si="8"/>
        <v>-4.5198325491938531</v>
      </c>
      <c r="M88" s="8">
        <f t="shared" si="9"/>
        <v>-2.5149194952757119</v>
      </c>
      <c r="N88" s="8">
        <f t="shared" si="10"/>
        <v>-5.1405739549292635</v>
      </c>
      <c r="O88" s="8">
        <f t="shared" si="11"/>
        <v>-3.0874015291920029</v>
      </c>
      <c r="P88" s="8">
        <f t="shared" si="12"/>
        <v>-2.9861198249073038</v>
      </c>
      <c r="Q88" s="8">
        <f t="shared" si="13"/>
        <v>-4.6606422664306653</v>
      </c>
      <c r="R88" s="8">
        <v>1.7</v>
      </c>
      <c r="S88" s="8">
        <v>2</v>
      </c>
      <c r="T88" s="8" t="s">
        <v>303</v>
      </c>
    </row>
    <row r="89" spans="1:20" s="8" customFormat="1" x14ac:dyDescent="0.25">
      <c r="A89" s="8" t="s">
        <v>266</v>
      </c>
      <c r="B89" s="8">
        <v>1</v>
      </c>
      <c r="C89" s="8">
        <v>0</v>
      </c>
      <c r="D89" s="8">
        <v>35</v>
      </c>
      <c r="E89" s="8">
        <v>249</v>
      </c>
      <c r="F89" s="8">
        <v>16.2</v>
      </c>
      <c r="G89" s="8">
        <v>31</v>
      </c>
      <c r="H89" s="8">
        <v>1.51</v>
      </c>
      <c r="I89" s="8">
        <v>28.43</v>
      </c>
      <c r="J89" s="8">
        <v>5</v>
      </c>
      <c r="K89" s="8">
        <f t="shared" si="7"/>
        <v>-2.7076707199456944</v>
      </c>
      <c r="L89" s="8">
        <f t="shared" si="8"/>
        <v>-3.3509308679655305</v>
      </c>
      <c r="M89" s="8">
        <f t="shared" si="9"/>
        <v>-0.74965361593693736</v>
      </c>
      <c r="N89" s="8">
        <f t="shared" si="10"/>
        <v>-5.7010837619159238</v>
      </c>
      <c r="O89" s="8">
        <f t="shared" si="11"/>
        <v>-3.1863406880497003</v>
      </c>
      <c r="P89" s="8">
        <f t="shared" si="12"/>
        <v>-2.070243428963825</v>
      </c>
      <c r="Q89" s="8">
        <f t="shared" si="13"/>
        <v>-3.5672469860880587</v>
      </c>
      <c r="R89" s="8">
        <v>2.2000000000000002</v>
      </c>
      <c r="S89" s="8">
        <v>8.6</v>
      </c>
      <c r="T89" s="8" t="s">
        <v>305</v>
      </c>
    </row>
    <row r="90" spans="1:20" s="8" customFormat="1" x14ac:dyDescent="0.25">
      <c r="A90" s="8" t="s">
        <v>267</v>
      </c>
      <c r="B90" s="8">
        <v>1</v>
      </c>
      <c r="C90" s="8">
        <v>0</v>
      </c>
      <c r="D90" s="8">
        <v>49</v>
      </c>
      <c r="E90" s="8">
        <v>208</v>
      </c>
      <c r="F90" s="8">
        <v>42</v>
      </c>
      <c r="G90" s="8">
        <v>33.200000000000003</v>
      </c>
      <c r="H90" s="8">
        <v>2.62</v>
      </c>
      <c r="I90" s="8">
        <v>38.08</v>
      </c>
      <c r="J90" s="8">
        <v>5</v>
      </c>
      <c r="K90" s="8">
        <f t="shared" si="7"/>
        <v>-0.71884804849425343</v>
      </c>
      <c r="L90" s="8">
        <f t="shared" si="8"/>
        <v>-1.463859349811214</v>
      </c>
      <c r="M90" s="8">
        <f t="shared" si="9"/>
        <v>0.47642363963560097</v>
      </c>
      <c r="N90" s="8">
        <f t="shared" si="10"/>
        <v>-3.1540261892478241</v>
      </c>
      <c r="O90" s="8">
        <f t="shared" si="11"/>
        <v>-2.459215424568173</v>
      </c>
      <c r="P90" s="8">
        <f t="shared" si="12"/>
        <v>-0.86117906702934199</v>
      </c>
      <c r="Q90" s="8">
        <f t="shared" si="13"/>
        <v>-1.6921718817832039</v>
      </c>
      <c r="R90" s="8">
        <v>4.3</v>
      </c>
      <c r="S90" s="8">
        <v>210</v>
      </c>
      <c r="T90" s="8" t="s">
        <v>305</v>
      </c>
    </row>
    <row r="91" spans="1:20" s="8" customFormat="1" x14ac:dyDescent="0.25">
      <c r="A91" s="8" t="s">
        <v>268</v>
      </c>
      <c r="B91" s="8">
        <v>1</v>
      </c>
      <c r="C91" s="8">
        <v>0</v>
      </c>
      <c r="D91" s="8">
        <v>53</v>
      </c>
      <c r="E91" s="8">
        <v>301</v>
      </c>
      <c r="F91" s="8">
        <v>15.1</v>
      </c>
      <c r="G91" s="8">
        <v>39.200000000000003</v>
      </c>
      <c r="H91" s="8">
        <v>2.62</v>
      </c>
      <c r="I91" s="8">
        <v>24.07</v>
      </c>
      <c r="J91" s="8">
        <v>5</v>
      </c>
      <c r="K91" s="8">
        <f t="shared" si="7"/>
        <v>-0.6238117782460062</v>
      </c>
      <c r="L91" s="8">
        <f t="shared" si="8"/>
        <v>-1.5388174378812423</v>
      </c>
      <c r="M91" s="8">
        <f t="shared" si="9"/>
        <v>2.7268614101019217E-2</v>
      </c>
      <c r="N91" s="8">
        <f t="shared" si="10"/>
        <v>-4.4819104213121292</v>
      </c>
      <c r="O91" s="8">
        <f t="shared" si="11"/>
        <v>-0.85680946169768912</v>
      </c>
      <c r="P91" s="8">
        <f t="shared" si="12"/>
        <v>-1.1815004002723675</v>
      </c>
      <c r="Q91" s="8">
        <f t="shared" si="13"/>
        <v>-1.7895206200464817</v>
      </c>
      <c r="R91" s="8">
        <v>2.1</v>
      </c>
      <c r="S91" s="8">
        <v>6.6</v>
      </c>
      <c r="T91" s="8" t="s">
        <v>302</v>
      </c>
    </row>
    <row r="92" spans="1:20" s="8" customFormat="1" x14ac:dyDescent="0.25">
      <c r="A92" s="8" t="s">
        <v>269</v>
      </c>
      <c r="B92" s="8">
        <v>1</v>
      </c>
      <c r="C92" s="8">
        <v>0</v>
      </c>
      <c r="D92" s="8">
        <v>35</v>
      </c>
      <c r="E92" s="8">
        <v>283</v>
      </c>
      <c r="F92" s="8">
        <v>13</v>
      </c>
      <c r="G92" s="8">
        <v>39.4</v>
      </c>
      <c r="H92" s="8">
        <v>1.55</v>
      </c>
      <c r="I92" s="8">
        <v>18.79</v>
      </c>
      <c r="J92" s="8">
        <v>5</v>
      </c>
      <c r="K92" s="8">
        <f t="shared" si="7"/>
        <v>-2.9203012087478184</v>
      </c>
      <c r="L92" s="8">
        <f t="shared" si="8"/>
        <v>-3.7665584653793118</v>
      </c>
      <c r="M92" s="8">
        <f t="shared" si="9"/>
        <v>-1.3039742111638422</v>
      </c>
      <c r="N92" s="8">
        <f t="shared" si="10"/>
        <v>-6.4893100578932881</v>
      </c>
      <c r="O92" s="8">
        <f t="shared" si="11"/>
        <v>-2.4901327388971684</v>
      </c>
      <c r="P92" s="8">
        <f t="shared" si="12"/>
        <v>-2.5168797730707126</v>
      </c>
      <c r="Q92" s="8">
        <f t="shared" si="13"/>
        <v>-3.9823530632499176</v>
      </c>
      <c r="R92" s="8">
        <v>1.1000000000000001</v>
      </c>
      <c r="S92" s="8">
        <v>2</v>
      </c>
      <c r="T92" s="8" t="s">
        <v>305</v>
      </c>
    </row>
    <row r="93" spans="1:20" s="8" customFormat="1" x14ac:dyDescent="0.25">
      <c r="A93" s="8" t="s">
        <v>270</v>
      </c>
      <c r="B93" s="8">
        <v>0</v>
      </c>
      <c r="C93" s="8">
        <v>1</v>
      </c>
      <c r="D93" s="8">
        <v>50</v>
      </c>
      <c r="E93" s="8">
        <v>230</v>
      </c>
      <c r="F93" s="8">
        <v>6.5</v>
      </c>
      <c r="G93" s="8">
        <v>32.799999999999997</v>
      </c>
      <c r="H93" s="8">
        <v>2.68</v>
      </c>
      <c r="I93" s="8">
        <v>19.43</v>
      </c>
      <c r="J93" s="8">
        <v>5</v>
      </c>
      <c r="K93" s="8">
        <f t="shared" si="7"/>
        <v>-2.6644957571749224</v>
      </c>
      <c r="L93" s="8">
        <f t="shared" si="8"/>
        <v>-2.7804170723979311</v>
      </c>
      <c r="M93" s="8">
        <f t="shared" si="9"/>
        <v>-1.7168730590024044</v>
      </c>
      <c r="N93" s="8">
        <f t="shared" si="10"/>
        <v>-4.4782021966930285</v>
      </c>
      <c r="O93" s="8">
        <f t="shared" si="11"/>
        <v>-3.1224459195263137</v>
      </c>
      <c r="P93" s="8">
        <f t="shared" si="12"/>
        <v>-2.1247170807073958</v>
      </c>
      <c r="Q93" s="8">
        <f t="shared" si="13"/>
        <v>-2.9809155873999393</v>
      </c>
      <c r="R93" s="8">
        <v>1.7</v>
      </c>
      <c r="S93" s="8">
        <v>7.3</v>
      </c>
      <c r="T93" s="8" t="s">
        <v>302</v>
      </c>
    </row>
    <row r="94" spans="1:20" s="8" customFormat="1" x14ac:dyDescent="0.25">
      <c r="A94" s="8" t="s">
        <v>271</v>
      </c>
      <c r="B94" s="8">
        <v>1</v>
      </c>
      <c r="C94" s="8">
        <v>0</v>
      </c>
      <c r="D94" s="8">
        <v>48</v>
      </c>
      <c r="E94" s="8">
        <v>116</v>
      </c>
      <c r="F94" s="8">
        <v>10.1</v>
      </c>
      <c r="G94" s="8">
        <v>39.200000000000003</v>
      </c>
      <c r="H94" s="8">
        <v>1.47</v>
      </c>
      <c r="I94" s="8">
        <v>37.270000000000003</v>
      </c>
      <c r="J94" s="8">
        <v>5</v>
      </c>
      <c r="K94" s="8">
        <f t="shared" si="7"/>
        <v>-1.4085694443266608</v>
      </c>
      <c r="L94" s="8">
        <f t="shared" si="8"/>
        <v>-1.7957598343414549</v>
      </c>
      <c r="M94" s="8">
        <f t="shared" si="9"/>
        <v>0.18100161571368467</v>
      </c>
      <c r="N94" s="8">
        <f t="shared" si="10"/>
        <v>-1.6667908874223454</v>
      </c>
      <c r="O94" s="8">
        <f t="shared" si="11"/>
        <v>0.43440245919679299</v>
      </c>
      <c r="P94" s="8">
        <f t="shared" si="12"/>
        <v>-1.1757351626919506</v>
      </c>
      <c r="Q94" s="8">
        <f t="shared" si="13"/>
        <v>-2.0784166306278391</v>
      </c>
      <c r="R94" s="8">
        <v>1.7</v>
      </c>
      <c r="S94" s="8">
        <v>2</v>
      </c>
      <c r="T94" s="8" t="s">
        <v>302</v>
      </c>
    </row>
    <row r="95" spans="1:20" s="8" customFormat="1" x14ac:dyDescent="0.25">
      <c r="A95" s="8" t="s">
        <v>272</v>
      </c>
      <c r="B95" s="8">
        <v>0</v>
      </c>
      <c r="C95" s="8">
        <v>1</v>
      </c>
      <c r="D95" s="8">
        <v>50</v>
      </c>
      <c r="E95" s="8">
        <v>174</v>
      </c>
      <c r="F95" s="8">
        <v>10.199999999999999</v>
      </c>
      <c r="G95" s="8">
        <v>42.9</v>
      </c>
      <c r="H95" s="8">
        <v>5.16</v>
      </c>
      <c r="I95" s="8">
        <v>24.07</v>
      </c>
      <c r="J95" s="8">
        <v>5</v>
      </c>
      <c r="K95" s="8">
        <f t="shared" si="7"/>
        <v>-1.8750364981265353</v>
      </c>
      <c r="L95" s="8">
        <f t="shared" si="8"/>
        <v>-2.3215647732229705</v>
      </c>
      <c r="M95" s="8">
        <f t="shared" si="9"/>
        <v>-1.1732330427768733</v>
      </c>
      <c r="N95" s="8">
        <f t="shared" si="10"/>
        <v>-3.1630412810681476</v>
      </c>
      <c r="O95" s="8">
        <f t="shared" si="11"/>
        <v>-0.68690865547338298</v>
      </c>
      <c r="P95" s="8">
        <f t="shared" si="12"/>
        <v>-1.6112973155809356</v>
      </c>
      <c r="Q95" s="8">
        <f t="shared" si="13"/>
        <v>-2.4538017305556488</v>
      </c>
      <c r="R95" s="8">
        <v>1.9</v>
      </c>
      <c r="S95" s="8">
        <v>2</v>
      </c>
      <c r="T95" s="8" t="s">
        <v>302</v>
      </c>
    </row>
    <row r="96" spans="1:20" s="8" customFormat="1" x14ac:dyDescent="0.25">
      <c r="A96" s="8" t="s">
        <v>273</v>
      </c>
      <c r="B96" s="8">
        <v>0</v>
      </c>
      <c r="C96" s="8">
        <v>1</v>
      </c>
      <c r="D96" s="8">
        <v>45</v>
      </c>
      <c r="E96" s="8">
        <v>207</v>
      </c>
      <c r="F96" s="8">
        <v>11.1</v>
      </c>
      <c r="G96" s="8">
        <v>40.6</v>
      </c>
      <c r="H96" s="8">
        <v>1.1200000000000001</v>
      </c>
      <c r="I96" s="8">
        <v>14.84</v>
      </c>
      <c r="J96" s="8">
        <v>5</v>
      </c>
      <c r="K96" s="8">
        <f t="shared" si="7"/>
        <v>-4.1568227386975742</v>
      </c>
      <c r="L96" s="8">
        <f t="shared" si="8"/>
        <v>-3.8703871191277752</v>
      </c>
      <c r="M96" s="8">
        <f t="shared" si="9"/>
        <v>-2.6394824687777283</v>
      </c>
      <c r="N96" s="8">
        <f t="shared" si="10"/>
        <v>-5.0670835852743563</v>
      </c>
      <c r="O96" s="8">
        <f t="shared" si="11"/>
        <v>-3.3220871388770261</v>
      </c>
      <c r="P96" s="8">
        <f t="shared" si="12"/>
        <v>-3.0244443823304592</v>
      </c>
      <c r="Q96" s="8">
        <f t="shared" si="13"/>
        <v>-4.1367144589662956</v>
      </c>
      <c r="R96" s="8">
        <v>0.5</v>
      </c>
      <c r="S96" s="8">
        <v>5.6</v>
      </c>
      <c r="T96" s="8" t="s">
        <v>311</v>
      </c>
    </row>
    <row r="97" spans="1:20" s="8" customFormat="1" x14ac:dyDescent="0.25">
      <c r="A97" s="8" t="s">
        <v>274</v>
      </c>
      <c r="B97" s="8">
        <v>0</v>
      </c>
      <c r="C97" s="8">
        <v>1</v>
      </c>
      <c r="D97" s="8">
        <v>36</v>
      </c>
      <c r="E97" s="8">
        <v>240</v>
      </c>
      <c r="F97" s="8">
        <v>12.8</v>
      </c>
      <c r="G97" s="8">
        <v>38.5</v>
      </c>
      <c r="H97" s="8">
        <v>1.92</v>
      </c>
      <c r="I97" s="8">
        <v>16.2</v>
      </c>
      <c r="J97" s="8">
        <v>5</v>
      </c>
      <c r="K97" s="8">
        <f t="shared" si="7"/>
        <v>-4.3684201554919948</v>
      </c>
      <c r="L97" s="8">
        <f t="shared" si="8"/>
        <v>-4.4747334735102378</v>
      </c>
      <c r="M97" s="8">
        <f t="shared" si="9"/>
        <v>-2.7088202969625823</v>
      </c>
      <c r="N97" s="8">
        <f t="shared" si="10"/>
        <v>-6.4782192166705741</v>
      </c>
      <c r="O97" s="8">
        <f t="shared" si="11"/>
        <v>-4.0332353782836314</v>
      </c>
      <c r="P97" s="8">
        <f t="shared" si="12"/>
        <v>-3.1198168364687402</v>
      </c>
      <c r="Q97" s="8">
        <f t="shared" si="13"/>
        <v>-4.6403602033616878</v>
      </c>
      <c r="R97" s="8">
        <v>0.7</v>
      </c>
      <c r="S97" s="8">
        <v>5.8</v>
      </c>
      <c r="T97" s="8" t="s">
        <v>303</v>
      </c>
    </row>
    <row r="98" spans="1:20" s="8" customFormat="1" x14ac:dyDescent="0.25">
      <c r="A98" s="8" t="s">
        <v>275</v>
      </c>
      <c r="B98" s="8">
        <v>1</v>
      </c>
      <c r="C98" s="8">
        <v>0</v>
      </c>
      <c r="D98" s="8">
        <v>50</v>
      </c>
      <c r="E98" s="8">
        <v>332</v>
      </c>
      <c r="F98" s="8">
        <v>7.2</v>
      </c>
      <c r="G98" s="8">
        <v>29.8</v>
      </c>
      <c r="H98" s="8">
        <v>1.1000000000000001</v>
      </c>
      <c r="I98" s="8">
        <v>34.49</v>
      </c>
      <c r="J98" s="8">
        <v>5</v>
      </c>
      <c r="K98" s="8">
        <f t="shared" si="7"/>
        <v>-1.5680091682211241</v>
      </c>
      <c r="L98" s="8">
        <f t="shared" si="8"/>
        <v>-1.7831234329825794</v>
      </c>
      <c r="M98" s="8">
        <f t="shared" si="9"/>
        <v>5.1913770289901073E-2</v>
      </c>
      <c r="N98" s="8">
        <f t="shared" si="10"/>
        <v>-5.4682942041087887</v>
      </c>
      <c r="O98" s="8">
        <f t="shared" si="11"/>
        <v>-2.1606577506122591</v>
      </c>
      <c r="P98" s="8">
        <f t="shared" si="12"/>
        <v>-1.290567555374996</v>
      </c>
      <c r="Q98" s="8">
        <f t="shared" si="13"/>
        <v>-2.1059024409528289</v>
      </c>
      <c r="R98" s="8">
        <v>1.4</v>
      </c>
      <c r="S98" s="8">
        <v>9.8000000000000007</v>
      </c>
      <c r="T98" s="8" t="s">
        <v>305</v>
      </c>
    </row>
    <row r="99" spans="1:20" s="8" customFormat="1" x14ac:dyDescent="0.25">
      <c r="A99" s="8" t="s">
        <v>276</v>
      </c>
      <c r="B99" s="8">
        <v>0</v>
      </c>
      <c r="C99" s="8">
        <v>1</v>
      </c>
      <c r="D99" s="8">
        <v>67</v>
      </c>
      <c r="E99" s="8">
        <v>267</v>
      </c>
      <c r="F99" s="8">
        <v>12</v>
      </c>
      <c r="G99" s="8">
        <v>38.799999999999997</v>
      </c>
      <c r="H99" s="8">
        <v>5.4</v>
      </c>
      <c r="I99" s="8">
        <v>21.24</v>
      </c>
      <c r="J99" s="8">
        <v>5</v>
      </c>
      <c r="K99" s="8">
        <f t="shared" si="7"/>
        <v>-0.3710831005097095</v>
      </c>
      <c r="L99" s="8">
        <f t="shared" si="8"/>
        <v>-0.75039597441280925</v>
      </c>
      <c r="M99" s="8">
        <f t="shared" si="9"/>
        <v>-0.57822066261587679</v>
      </c>
      <c r="N99" s="8">
        <f t="shared" si="10"/>
        <v>-2.9600221255542833</v>
      </c>
      <c r="O99" s="8">
        <f t="shared" si="11"/>
        <v>-1.0143345025687207</v>
      </c>
      <c r="P99" s="8">
        <f t="shared" si="12"/>
        <v>-0.93704882646419074</v>
      </c>
      <c r="Q99" s="8">
        <f t="shared" si="13"/>
        <v>-0.96362519294567628</v>
      </c>
      <c r="R99" s="8">
        <v>0.8</v>
      </c>
      <c r="S99" s="8">
        <v>5.4</v>
      </c>
      <c r="T99" s="8" t="s">
        <v>302</v>
      </c>
    </row>
    <row r="100" spans="1:20" s="8" customFormat="1" x14ac:dyDescent="0.25">
      <c r="A100" s="8" t="s">
        <v>277</v>
      </c>
      <c r="B100" s="8">
        <v>0</v>
      </c>
      <c r="C100" s="8">
        <v>1</v>
      </c>
      <c r="D100" s="8">
        <v>50</v>
      </c>
      <c r="E100" s="8">
        <v>187</v>
      </c>
      <c r="F100" s="8">
        <v>10</v>
      </c>
      <c r="G100" s="8">
        <v>39.200000000000003</v>
      </c>
      <c r="H100" s="8">
        <v>4.49</v>
      </c>
      <c r="I100" s="8">
        <v>21.92</v>
      </c>
      <c r="J100" s="8">
        <v>5</v>
      </c>
      <c r="K100" s="8">
        <f t="shared" si="7"/>
        <v>-2.0704256308018216</v>
      </c>
      <c r="L100" s="8">
        <f t="shared" si="8"/>
        <v>-2.4683660138008552</v>
      </c>
      <c r="M100" s="8">
        <f t="shared" si="9"/>
        <v>-1.3542043429009638</v>
      </c>
      <c r="N100" s="8">
        <f t="shared" si="10"/>
        <v>-3.487558117675186</v>
      </c>
      <c r="O100" s="8">
        <f t="shared" si="11"/>
        <v>-1.5757372082394419</v>
      </c>
      <c r="P100" s="8">
        <f t="shared" si="12"/>
        <v>-1.7734602554866132</v>
      </c>
      <c r="Q100" s="8">
        <f t="shared" si="13"/>
        <v>-2.6153457907263244</v>
      </c>
      <c r="R100" s="8">
        <v>1.1000000000000001</v>
      </c>
      <c r="S100" s="8">
        <v>17.3</v>
      </c>
      <c r="T100" s="8" t="s">
        <v>303</v>
      </c>
    </row>
    <row r="101" spans="1:20" s="8" customFormat="1" x14ac:dyDescent="0.25">
      <c r="A101" s="8" t="s">
        <v>278</v>
      </c>
      <c r="B101" s="8">
        <v>1</v>
      </c>
      <c r="C101" s="8">
        <v>0</v>
      </c>
      <c r="D101" s="8">
        <v>66</v>
      </c>
      <c r="E101" s="8">
        <v>191</v>
      </c>
      <c r="F101" s="8">
        <v>18.899999999999999</v>
      </c>
      <c r="G101" s="8">
        <v>40.1</v>
      </c>
      <c r="H101" s="8">
        <v>2.15</v>
      </c>
      <c r="I101" s="8">
        <v>26.91</v>
      </c>
      <c r="J101" s="8">
        <v>5</v>
      </c>
      <c r="K101" s="8">
        <f t="shared" si="7"/>
        <v>0.40969121422830845</v>
      </c>
      <c r="L101" s="8">
        <f t="shared" si="8"/>
        <v>-0.209435712157374</v>
      </c>
      <c r="M101" s="8">
        <f t="shared" si="9"/>
        <v>0.67527722060797268</v>
      </c>
      <c r="N101" s="8">
        <f t="shared" si="10"/>
        <v>-1.0380130130816694</v>
      </c>
      <c r="O101" s="8">
        <f t="shared" si="11"/>
        <v>0.51047212065609759</v>
      </c>
      <c r="P101" s="8">
        <f t="shared" si="12"/>
        <v>-0.53512855709985985</v>
      </c>
      <c r="Q101" s="8">
        <f t="shared" si="13"/>
        <v>-0.54482127124412782</v>
      </c>
      <c r="R101" s="8">
        <v>1.1000000000000001</v>
      </c>
      <c r="S101" s="8">
        <v>7.5</v>
      </c>
      <c r="T101" s="8" t="s">
        <v>303</v>
      </c>
    </row>
    <row r="102" spans="1:20" s="8" customFormat="1" x14ac:dyDescent="0.25">
      <c r="A102" s="8" t="s">
        <v>279</v>
      </c>
      <c r="B102" s="8">
        <v>1</v>
      </c>
      <c r="C102" s="8">
        <v>0</v>
      </c>
      <c r="D102" s="8">
        <v>83</v>
      </c>
      <c r="E102" s="8">
        <v>108</v>
      </c>
      <c r="F102" s="8">
        <v>13.4</v>
      </c>
      <c r="G102" s="8">
        <v>31.6</v>
      </c>
      <c r="H102" s="8">
        <v>5.09</v>
      </c>
      <c r="I102" s="8">
        <v>30.61</v>
      </c>
      <c r="J102" s="8">
        <v>5</v>
      </c>
      <c r="K102" s="8">
        <f t="shared" si="7"/>
        <v>2.8899178390324707</v>
      </c>
      <c r="L102" s="8">
        <f t="shared" si="8"/>
        <v>1.9202238483309788</v>
      </c>
      <c r="M102" s="8">
        <f t="shared" si="9"/>
        <v>1.9300843656444666</v>
      </c>
      <c r="N102" s="8">
        <f t="shared" si="10"/>
        <v>2.7714968766361801</v>
      </c>
      <c r="O102" s="8">
        <f t="shared" si="11"/>
        <v>1.707331265211244</v>
      </c>
      <c r="P102" s="8">
        <f t="shared" si="12"/>
        <v>0.76459129226214939</v>
      </c>
      <c r="Q102" s="8">
        <f t="shared" si="13"/>
        <v>1.5888396049176194</v>
      </c>
      <c r="R102" s="8">
        <v>3.7</v>
      </c>
      <c r="S102" s="8">
        <v>26.6</v>
      </c>
      <c r="T102" s="8" t="s">
        <v>302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HCC</vt:lpstr>
      <vt:lpstr>CCA</vt:lpstr>
      <vt:lpstr>Benign liver diseases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w'x'c</dc:creator>
  <cp:lastModifiedBy>xiaochen wang</cp:lastModifiedBy>
  <dcterms:created xsi:type="dcterms:W3CDTF">2015-06-05T18:19:34Z</dcterms:created>
  <dcterms:modified xsi:type="dcterms:W3CDTF">2024-09-15T18:37:27Z</dcterms:modified>
</cp:coreProperties>
</file>