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g5592\Desktop\crude data curcu\Figures\crude data and blots\Figure 2\"/>
    </mc:Choice>
  </mc:AlternateContent>
  <xr:revisionPtr revIDLastSave="0" documentId="8_{FF830DAB-CB3F-4918-96D0-D0D9BAC0E74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Densitometrias" sheetId="2" r:id="rId1"/>
    <sheet name="Hoja3" sheetId="3" r:id="rId2"/>
  </sheets>
  <calcPr calcId="191029"/>
</workbook>
</file>

<file path=xl/calcChain.xml><?xml version="1.0" encoding="utf-8"?>
<calcChain xmlns="http://schemas.openxmlformats.org/spreadsheetml/2006/main">
  <c r="E102" i="2" l="1"/>
  <c r="E103" i="2" s="1"/>
  <c r="E100" i="2"/>
  <c r="G99" i="2"/>
  <c r="E99" i="2"/>
  <c r="I94" i="2" l="1"/>
  <c r="I93" i="2"/>
  <c r="H93" i="2"/>
  <c r="H94" i="2" s="1"/>
  <c r="E95" i="2"/>
  <c r="F93" i="2"/>
  <c r="E93" i="2"/>
  <c r="I7" i="2" l="1"/>
  <c r="M21" i="2"/>
  <c r="M23" i="2"/>
  <c r="L21" i="2"/>
  <c r="L23" i="2"/>
  <c r="L25" i="2"/>
  <c r="I25" i="2"/>
  <c r="M25" i="2" s="1"/>
  <c r="H25" i="2"/>
  <c r="I24" i="2"/>
  <c r="M24" i="2" s="1"/>
  <c r="H24" i="2"/>
  <c r="L24" i="2" s="1"/>
  <c r="M13" i="2"/>
  <c r="I23" i="2"/>
  <c r="M6" i="2"/>
  <c r="H23" i="2"/>
  <c r="I22" i="2"/>
  <c r="M22" i="2" s="1"/>
  <c r="M12" i="2"/>
  <c r="H22" i="2"/>
  <c r="L22" i="2" s="1"/>
  <c r="I20" i="2"/>
  <c r="M20" i="2" s="1"/>
  <c r="H20" i="2"/>
  <c r="L20" i="2" s="1"/>
  <c r="M11" i="2"/>
  <c r="I19" i="2"/>
  <c r="M19" i="2" s="1"/>
  <c r="H19" i="2"/>
  <c r="L19" i="2" s="1"/>
  <c r="M4" i="2"/>
  <c r="M14" i="2" l="1"/>
  <c r="I5" i="2"/>
  <c r="I12" i="2"/>
  <c r="J15" i="2" l="1"/>
  <c r="I15" i="2"/>
  <c r="J14" i="2"/>
  <c r="I14" i="2"/>
  <c r="J13" i="2"/>
  <c r="I13" i="2"/>
  <c r="J12" i="2"/>
  <c r="J6" i="2"/>
  <c r="J7" i="2"/>
  <c r="J5" i="2"/>
  <c r="I6" i="2"/>
</calcChain>
</file>

<file path=xl/sharedStrings.xml><?xml version="1.0" encoding="utf-8"?>
<sst xmlns="http://schemas.openxmlformats.org/spreadsheetml/2006/main" count="110" uniqueCount="31">
  <si>
    <t>WB1</t>
  </si>
  <si>
    <t>WB2</t>
  </si>
  <si>
    <t>WB3</t>
  </si>
  <si>
    <t>LB</t>
  </si>
  <si>
    <t>INP-30</t>
  </si>
  <si>
    <t>P004</t>
  </si>
  <si>
    <t>P076</t>
  </si>
  <si>
    <t>PA14 WT</t>
  </si>
  <si>
    <t>INP-40</t>
  </si>
  <si>
    <t>ΔpscD</t>
  </si>
  <si>
    <r>
      <t>Δ</t>
    </r>
    <r>
      <rPr>
        <i/>
        <sz val="11"/>
        <color theme="1"/>
        <rFont val="Arial"/>
        <family val="2"/>
      </rPr>
      <t>pscD</t>
    </r>
  </si>
  <si>
    <t>PAO1 WT</t>
  </si>
  <si>
    <t xml:space="preserve">SN anti ExoS </t>
  </si>
  <si>
    <t xml:space="preserve">PAO1 WT </t>
  </si>
  <si>
    <t xml:space="preserve">SN anti ExoU </t>
  </si>
  <si>
    <t>P044</t>
  </si>
  <si>
    <t>Exo S secretion</t>
  </si>
  <si>
    <t>PAO1</t>
  </si>
  <si>
    <t>P193</t>
  </si>
  <si>
    <t>DMSO</t>
  </si>
  <si>
    <t>DMSO + Curcumin</t>
  </si>
  <si>
    <t>*</t>
  </si>
  <si>
    <t>SEM</t>
  </si>
  <si>
    <t>ExoU</t>
  </si>
  <si>
    <r>
      <t>Δ</t>
    </r>
    <r>
      <rPr>
        <b/>
        <i/>
        <sz val="11"/>
        <color theme="1"/>
        <rFont val="Arial"/>
        <family val="2"/>
      </rPr>
      <t>pscD</t>
    </r>
  </si>
  <si>
    <t>mean</t>
  </si>
  <si>
    <t>curcumin</t>
  </si>
  <si>
    <t>statistics</t>
  </si>
  <si>
    <t>test T</t>
  </si>
  <si>
    <t>Densitometry Western Blot</t>
  </si>
  <si>
    <t>with and without curcu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</si>
</sst>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0" fontId="0" fillId="4" borderId="0" xfId="0" applyFill="1"/>
    <xf numFmtId="0" fontId="3" fillId="0" borderId="0" xfId="0" applyFont="1"/>
    <xf numFmtId="0" fontId="3" fillId="4" borderId="0" xfId="0" applyFont="1" applyFill="1"/>
    <xf numFmtId="0" fontId="0" fillId="5" borderId="1" xfId="0" applyFill="1" applyBorder="1"/>
    <xf numFmtId="0" fontId="0" fillId="5" borderId="2" xfId="0" applyFill="1" applyBorder="1"/>
    <xf numFmtId="0" fontId="0" fillId="2" borderId="1" xfId="0" applyFill="1" applyBorder="1"/>
    <xf numFmtId="0" fontId="0" fillId="2" borderId="2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Densitometrias!$D$18</c:f>
              <c:strCache>
                <c:ptCount val="1"/>
                <c:pt idx="0">
                  <c:v>LB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Densitometrias!$C$19:$C$25</c:f>
              <c:strCache>
                <c:ptCount val="7"/>
                <c:pt idx="0">
                  <c:v>PA14 WT</c:v>
                </c:pt>
                <c:pt idx="1">
                  <c:v>PAO1 WT </c:v>
                </c:pt>
                <c:pt idx="2">
                  <c:v>ΔpscD</c:v>
                </c:pt>
                <c:pt idx="3">
                  <c:v>INP-30</c:v>
                </c:pt>
                <c:pt idx="4">
                  <c:v>INP-40</c:v>
                </c:pt>
                <c:pt idx="5">
                  <c:v>P044</c:v>
                </c:pt>
                <c:pt idx="6">
                  <c:v>P076</c:v>
                </c:pt>
              </c:strCache>
            </c:strRef>
          </c:cat>
          <c:val>
            <c:numRef>
              <c:f>Densitometrias!$D$19:$D$25</c:f>
              <c:numCache>
                <c:formatCode>General</c:formatCode>
                <c:ptCount val="7"/>
                <c:pt idx="0">
                  <c:v>32561.064666666702</c:v>
                </c:pt>
                <c:pt idx="1">
                  <c:v>25982.108999999997</c:v>
                </c:pt>
                <c:pt idx="2">
                  <c:v>0</c:v>
                </c:pt>
                <c:pt idx="3">
                  <c:v>38267.951333333331</c:v>
                </c:pt>
                <c:pt idx="4">
                  <c:v>53287.943999999996</c:v>
                </c:pt>
                <c:pt idx="5">
                  <c:v>27440.545333333332</c:v>
                </c:pt>
                <c:pt idx="6">
                  <c:v>16801.630999999998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D5-418A-A710-FD5776AEB7CF}"/>
            </c:ext>
          </c:extLst>
        </c:ser>
        <c:ser>
          <c:idx val="1"/>
          <c:order val="1"/>
          <c:tx>
            <c:strRef>
              <c:f>Densitometrias!$E$18</c:f>
              <c:strCache>
                <c:ptCount val="1"/>
                <c:pt idx="0">
                  <c:v>curcumin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Densitometrias!$C$19:$C$25</c:f>
              <c:strCache>
                <c:ptCount val="7"/>
                <c:pt idx="0">
                  <c:v>PA14 WT</c:v>
                </c:pt>
                <c:pt idx="1">
                  <c:v>PAO1 WT </c:v>
                </c:pt>
                <c:pt idx="2">
                  <c:v>ΔpscD</c:v>
                </c:pt>
                <c:pt idx="3">
                  <c:v>INP-30</c:v>
                </c:pt>
                <c:pt idx="4">
                  <c:v>INP-40</c:v>
                </c:pt>
                <c:pt idx="5">
                  <c:v>P044</c:v>
                </c:pt>
                <c:pt idx="6">
                  <c:v>P076</c:v>
                </c:pt>
              </c:strCache>
            </c:strRef>
          </c:cat>
          <c:val>
            <c:numRef>
              <c:f>Densitometrias!$E$19:$E$25</c:f>
              <c:numCache>
                <c:formatCode>General</c:formatCode>
                <c:ptCount val="7"/>
                <c:pt idx="0">
                  <c:v>86.89266666666667</c:v>
                </c:pt>
                <c:pt idx="1">
                  <c:v>1781.6316666666664</c:v>
                </c:pt>
                <c:pt idx="2">
                  <c:v>0</c:v>
                </c:pt>
                <c:pt idx="3">
                  <c:v>31205.519</c:v>
                </c:pt>
                <c:pt idx="4">
                  <c:v>16113.543</c:v>
                </c:pt>
                <c:pt idx="5">
                  <c:v>24078.410333333333</c:v>
                </c:pt>
                <c:pt idx="6">
                  <c:v>5803.5590000000002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D5-418A-A710-FD5776AEB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47738112"/>
        <c:axId val="147995392"/>
      </c:barChart>
      <c:catAx>
        <c:axId val="147738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1800000"/>
          <a:lstStyle/>
          <a:p>
            <a:pPr>
              <a:defRPr sz="1200"/>
            </a:pPr>
            <a:endParaRPr lang="en-US"/>
          </a:p>
        </c:txPr>
        <c:crossAx val="147995392"/>
        <c:crosses val="autoZero"/>
        <c:auto val="1"/>
        <c:lblAlgn val="ctr"/>
        <c:lblOffset val="100"/>
        <c:noMultiLvlLbl val="0"/>
      </c:catAx>
      <c:valAx>
        <c:axId val="1479953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50"/>
                </a:pPr>
                <a:r>
                  <a:rPr lang="es-MX" sz="1050"/>
                  <a:t>Relative band intensity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7381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ExoS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Densitometrias!$B$46</c:f>
              <c:strCache>
                <c:ptCount val="1"/>
                <c:pt idx="0">
                  <c:v>DMSO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Densitometrias!$G$47:$G$50</c:f>
                <c:numCache>
                  <c:formatCode>General</c:formatCode>
                  <c:ptCount val="4"/>
                  <c:pt idx="0">
                    <c:v>741.88020791039492</c:v>
                  </c:pt>
                  <c:pt idx="1">
                    <c:v>4824.9497434670338</c:v>
                  </c:pt>
                  <c:pt idx="2">
                    <c:v>1490.5489648349903</c:v>
                  </c:pt>
                  <c:pt idx="3">
                    <c:v>1710</c:v>
                  </c:pt>
                </c:numCache>
              </c:numRef>
            </c:plus>
            <c:minus>
              <c:numRef>
                <c:f>Densitometrias!$G$47:$G$50</c:f>
                <c:numCache>
                  <c:formatCode>General</c:formatCode>
                  <c:ptCount val="4"/>
                  <c:pt idx="0">
                    <c:v>741.88020791039492</c:v>
                  </c:pt>
                  <c:pt idx="1">
                    <c:v>4824.9497434670338</c:v>
                  </c:pt>
                  <c:pt idx="2">
                    <c:v>1490.5489648349903</c:v>
                  </c:pt>
                  <c:pt idx="3">
                    <c:v>1710</c:v>
                  </c:pt>
                </c:numCache>
              </c:numRef>
            </c:minus>
          </c:errBars>
          <c:cat>
            <c:strRef>
              <c:f>Densitometrias!$A$47:$A$50</c:f>
              <c:strCache>
                <c:ptCount val="4"/>
                <c:pt idx="0">
                  <c:v>PAO1</c:v>
                </c:pt>
                <c:pt idx="1">
                  <c:v>INP-30</c:v>
                </c:pt>
                <c:pt idx="2">
                  <c:v>P044</c:v>
                </c:pt>
                <c:pt idx="3">
                  <c:v>P193</c:v>
                </c:pt>
              </c:strCache>
            </c:strRef>
          </c:cat>
          <c:val>
            <c:numRef>
              <c:f>Densitometrias!$B$47:$B$50</c:f>
              <c:numCache>
                <c:formatCode>General</c:formatCode>
                <c:ptCount val="4"/>
                <c:pt idx="0">
                  <c:v>25982.108999999997</c:v>
                </c:pt>
                <c:pt idx="1">
                  <c:v>38267.951333333331</c:v>
                </c:pt>
                <c:pt idx="2">
                  <c:v>27440.545333333332</c:v>
                </c:pt>
                <c:pt idx="3">
                  <c:v>27345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E4-44B0-B99E-749AF8F96099}"/>
            </c:ext>
          </c:extLst>
        </c:ser>
        <c:ser>
          <c:idx val="1"/>
          <c:order val="1"/>
          <c:tx>
            <c:strRef>
              <c:f>Densitometrias!$C$46</c:f>
              <c:strCache>
                <c:ptCount val="1"/>
                <c:pt idx="0">
                  <c:v>DMSO + Curcumin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Densitometrias!$H$47:$H$50</c:f>
                <c:numCache>
                  <c:formatCode>General</c:formatCode>
                  <c:ptCount val="4"/>
                  <c:pt idx="0">
                    <c:v>893.48917681503792</c:v>
                  </c:pt>
                  <c:pt idx="1">
                    <c:v>4087.9012027712961</c:v>
                  </c:pt>
                  <c:pt idx="2">
                    <c:v>1899.1919444531927</c:v>
                  </c:pt>
                  <c:pt idx="3">
                    <c:v>1073</c:v>
                  </c:pt>
                </c:numCache>
              </c:numRef>
            </c:plus>
            <c:minus>
              <c:numRef>
                <c:f>Densitometrias!$H$47:$H$50</c:f>
                <c:numCache>
                  <c:formatCode>General</c:formatCode>
                  <c:ptCount val="4"/>
                  <c:pt idx="0">
                    <c:v>893.48917681503792</c:v>
                  </c:pt>
                  <c:pt idx="1">
                    <c:v>4087.9012027712961</c:v>
                  </c:pt>
                  <c:pt idx="2">
                    <c:v>1899.1919444531927</c:v>
                  </c:pt>
                  <c:pt idx="3">
                    <c:v>1073</c:v>
                  </c:pt>
                </c:numCache>
              </c:numRef>
            </c:minus>
          </c:errBars>
          <c:cat>
            <c:strRef>
              <c:f>Densitometrias!$A$47:$A$50</c:f>
              <c:strCache>
                <c:ptCount val="4"/>
                <c:pt idx="0">
                  <c:v>PAO1</c:v>
                </c:pt>
                <c:pt idx="1">
                  <c:v>INP-30</c:v>
                </c:pt>
                <c:pt idx="2">
                  <c:v>P044</c:v>
                </c:pt>
                <c:pt idx="3">
                  <c:v>P193</c:v>
                </c:pt>
              </c:strCache>
            </c:strRef>
          </c:cat>
          <c:val>
            <c:numRef>
              <c:f>Densitometrias!$C$47:$C$50</c:f>
              <c:numCache>
                <c:formatCode>General</c:formatCode>
                <c:ptCount val="4"/>
                <c:pt idx="0">
                  <c:v>1781.6316666666664</c:v>
                </c:pt>
                <c:pt idx="1">
                  <c:v>31205.519</c:v>
                </c:pt>
                <c:pt idx="2">
                  <c:v>24078.410333333333</c:v>
                </c:pt>
                <c:pt idx="3">
                  <c:v>13621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E4-44B0-B99E-749AF8F96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883008"/>
        <c:axId val="157279360"/>
      </c:barChart>
      <c:catAx>
        <c:axId val="147883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57279360"/>
        <c:crosses val="autoZero"/>
        <c:auto val="1"/>
        <c:lblAlgn val="ctr"/>
        <c:lblOffset val="100"/>
        <c:noMultiLvlLbl val="0"/>
      </c:catAx>
      <c:valAx>
        <c:axId val="1572793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MX" sz="1400"/>
                  <a:t>Relative</a:t>
                </a:r>
                <a:r>
                  <a:rPr lang="es-MX" sz="1400" baseline="0"/>
                  <a:t> intensity</a:t>
                </a:r>
                <a:endParaRPr lang="es-MX" sz="14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883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ExoU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Densitometrias!$B$83</c:f>
              <c:strCache>
                <c:ptCount val="1"/>
                <c:pt idx="0">
                  <c:v>DMSO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Densitometrias!$G$84:$G$88</c:f>
                <c:numCache>
                  <c:formatCode>General</c:formatCode>
                  <c:ptCount val="5"/>
                  <c:pt idx="0">
                    <c:v>6453.3064723845346</c:v>
                  </c:pt>
                  <c:pt idx="1">
                    <c:v>0</c:v>
                  </c:pt>
                  <c:pt idx="2">
                    <c:v>5262.3975073889951</c:v>
                  </c:pt>
                  <c:pt idx="3">
                    <c:v>2996.8</c:v>
                  </c:pt>
                  <c:pt idx="4">
                    <c:v>3003.7051714567574</c:v>
                  </c:pt>
                </c:numCache>
              </c:numRef>
            </c:plus>
            <c:minus>
              <c:numRef>
                <c:f>Densitometrias!$G$84:$G$88</c:f>
                <c:numCache>
                  <c:formatCode>General</c:formatCode>
                  <c:ptCount val="5"/>
                  <c:pt idx="0">
                    <c:v>6453.3064723845346</c:v>
                  </c:pt>
                  <c:pt idx="1">
                    <c:v>0</c:v>
                  </c:pt>
                  <c:pt idx="2">
                    <c:v>5262.3975073889951</c:v>
                  </c:pt>
                  <c:pt idx="3">
                    <c:v>2996.8</c:v>
                  </c:pt>
                  <c:pt idx="4">
                    <c:v>3003.7051714567574</c:v>
                  </c:pt>
                </c:numCache>
              </c:numRef>
            </c:minus>
          </c:errBars>
          <c:cat>
            <c:strRef>
              <c:f>Densitometrias!$A$84:$A$88</c:f>
              <c:strCache>
                <c:ptCount val="5"/>
                <c:pt idx="0">
                  <c:v>PA14 WT</c:v>
                </c:pt>
                <c:pt idx="1">
                  <c:v>ΔpscD</c:v>
                </c:pt>
                <c:pt idx="2">
                  <c:v>INP-40</c:v>
                </c:pt>
                <c:pt idx="3">
                  <c:v>P076</c:v>
                </c:pt>
                <c:pt idx="4">
                  <c:v>P193</c:v>
                </c:pt>
              </c:strCache>
            </c:strRef>
          </c:cat>
          <c:val>
            <c:numRef>
              <c:f>Densitometrias!$B$84:$B$88</c:f>
              <c:numCache>
                <c:formatCode>General</c:formatCode>
                <c:ptCount val="5"/>
                <c:pt idx="0">
                  <c:v>32561.064666666702</c:v>
                </c:pt>
                <c:pt idx="1">
                  <c:v>0</c:v>
                </c:pt>
                <c:pt idx="2">
                  <c:v>53287.943999999996</c:v>
                </c:pt>
                <c:pt idx="3">
                  <c:v>18606</c:v>
                </c:pt>
                <c:pt idx="4">
                  <c:v>26930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19-4348-B432-38B28D56D631}"/>
            </c:ext>
          </c:extLst>
        </c:ser>
        <c:ser>
          <c:idx val="1"/>
          <c:order val="1"/>
          <c:tx>
            <c:strRef>
              <c:f>Densitometrias!$C$83</c:f>
              <c:strCache>
                <c:ptCount val="1"/>
                <c:pt idx="0">
                  <c:v>DMSO + Curcumin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Densitometrias!$H$84:$H$88</c:f>
                <c:numCache>
                  <c:formatCode>General</c:formatCode>
                  <c:ptCount val="5"/>
                  <c:pt idx="0">
                    <c:v>86.995672527059696</c:v>
                  </c:pt>
                  <c:pt idx="1">
                    <c:v>0</c:v>
                  </c:pt>
                  <c:pt idx="2">
                    <c:v>6843.9855957530235</c:v>
                  </c:pt>
                  <c:pt idx="3">
                    <c:v>720.07</c:v>
                  </c:pt>
                  <c:pt idx="4">
                    <c:v>2648.941755339159</c:v>
                  </c:pt>
                </c:numCache>
              </c:numRef>
            </c:plus>
            <c:minus>
              <c:numRef>
                <c:f>Densitometrias!$H$84:$H$88</c:f>
                <c:numCache>
                  <c:formatCode>General</c:formatCode>
                  <c:ptCount val="5"/>
                  <c:pt idx="0">
                    <c:v>86.995672527059696</c:v>
                  </c:pt>
                  <c:pt idx="1">
                    <c:v>0</c:v>
                  </c:pt>
                  <c:pt idx="2">
                    <c:v>6843.9855957530235</c:v>
                  </c:pt>
                  <c:pt idx="3">
                    <c:v>720.07</c:v>
                  </c:pt>
                  <c:pt idx="4">
                    <c:v>2648.941755339159</c:v>
                  </c:pt>
                </c:numCache>
              </c:numRef>
            </c:minus>
          </c:errBars>
          <c:cat>
            <c:strRef>
              <c:f>Densitometrias!$A$84:$A$88</c:f>
              <c:strCache>
                <c:ptCount val="5"/>
                <c:pt idx="0">
                  <c:v>PA14 WT</c:v>
                </c:pt>
                <c:pt idx="1">
                  <c:v>ΔpscD</c:v>
                </c:pt>
                <c:pt idx="2">
                  <c:v>INP-40</c:v>
                </c:pt>
                <c:pt idx="3">
                  <c:v>P076</c:v>
                </c:pt>
                <c:pt idx="4">
                  <c:v>P193</c:v>
                </c:pt>
              </c:strCache>
            </c:strRef>
          </c:cat>
          <c:val>
            <c:numRef>
              <c:f>Densitometrias!$C$84:$C$88</c:f>
              <c:numCache>
                <c:formatCode>General</c:formatCode>
                <c:ptCount val="5"/>
                <c:pt idx="0">
                  <c:v>86.89266666666667</c:v>
                </c:pt>
                <c:pt idx="1">
                  <c:v>0</c:v>
                </c:pt>
                <c:pt idx="2">
                  <c:v>16113.543</c:v>
                </c:pt>
                <c:pt idx="3">
                  <c:v>10021</c:v>
                </c:pt>
                <c:pt idx="4">
                  <c:v>11868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19-4348-B432-38B28D56D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885568"/>
        <c:axId val="157281664"/>
      </c:barChart>
      <c:catAx>
        <c:axId val="1478855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57281664"/>
        <c:crosses val="autoZero"/>
        <c:auto val="1"/>
        <c:lblAlgn val="ctr"/>
        <c:lblOffset val="100"/>
        <c:noMultiLvlLbl val="0"/>
      </c:catAx>
      <c:valAx>
        <c:axId val="15728166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s-MX" sz="1400"/>
                  <a:t>Relative</a:t>
                </a:r>
                <a:r>
                  <a:rPr lang="es-MX" sz="1400" baseline="0"/>
                  <a:t> intensity</a:t>
                </a:r>
                <a:endParaRPr lang="es-MX" sz="14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885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38100</xdr:colOff>
      <xdr:row>28</xdr:row>
      <xdr:rowOff>152400</xdr:rowOff>
    </xdr:from>
    <xdr:to>
      <xdr:col>23</xdr:col>
      <xdr:colOff>304800</xdr:colOff>
      <xdr:row>51</xdr:row>
      <xdr:rowOff>66675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685799</xdr:colOff>
      <xdr:row>52</xdr:row>
      <xdr:rowOff>47624</xdr:rowOff>
    </xdr:from>
    <xdr:to>
      <xdr:col>8</xdr:col>
      <xdr:colOff>123824</xdr:colOff>
      <xdr:row>78</xdr:row>
      <xdr:rowOff>76199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276224</xdr:colOff>
      <xdr:row>52</xdr:row>
      <xdr:rowOff>85725</xdr:rowOff>
    </xdr:from>
    <xdr:to>
      <xdr:col>15</xdr:col>
      <xdr:colOff>276225</xdr:colOff>
      <xdr:row>78</xdr:row>
      <xdr:rowOff>47625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3"/>
  <sheetViews>
    <sheetView tabSelected="1" topLeftCell="A85" zoomScaleNormal="100" workbookViewId="0">
      <selection activeCell="K30" sqref="K30"/>
    </sheetView>
  </sheetViews>
  <sheetFormatPr defaultColWidth="11.42578125" defaultRowHeight="14.25" x14ac:dyDescent="0.2"/>
  <cols>
    <col min="1" max="12" width="11.42578125" style="1"/>
    <col min="13" max="13" width="14" style="1" bestFit="1" customWidth="1"/>
    <col min="14" max="16384" width="11.42578125" style="1"/>
  </cols>
  <sheetData>
    <row r="1" spans="1:18" x14ac:dyDescent="0.2">
      <c r="A1" s="1" t="s">
        <v>29</v>
      </c>
    </row>
    <row r="2" spans="1:18" x14ac:dyDescent="0.2">
      <c r="A2" s="1" t="s">
        <v>14</v>
      </c>
      <c r="L2" s="1" t="s">
        <v>27</v>
      </c>
      <c r="M2" s="1" t="s">
        <v>30</v>
      </c>
    </row>
    <row r="3" spans="1:18" x14ac:dyDescent="0.2">
      <c r="B3" s="1" t="s">
        <v>0</v>
      </c>
      <c r="D3" s="1" t="s">
        <v>1</v>
      </c>
      <c r="F3" s="1" t="s">
        <v>2</v>
      </c>
      <c r="I3" s="1" t="s">
        <v>25</v>
      </c>
      <c r="J3" s="1" t="s">
        <v>25</v>
      </c>
      <c r="M3" s="1" t="s">
        <v>28</v>
      </c>
      <c r="P3" s="1">
        <v>28520.401000000002</v>
      </c>
      <c r="Q3" s="1">
        <v>45183.027999999998</v>
      </c>
      <c r="R3" s="1">
        <v>23979.764999999999</v>
      </c>
    </row>
    <row r="4" spans="1:18" x14ac:dyDescent="0.2">
      <c r="B4" s="1" t="s">
        <v>3</v>
      </c>
      <c r="C4" s="1" t="s">
        <v>26</v>
      </c>
      <c r="D4" s="1" t="s">
        <v>3</v>
      </c>
      <c r="E4" s="1" t="s">
        <v>26</v>
      </c>
      <c r="F4" s="1" t="s">
        <v>3</v>
      </c>
      <c r="G4" s="1" t="s">
        <v>26</v>
      </c>
      <c r="I4" s="1" t="s">
        <v>3</v>
      </c>
      <c r="J4" s="1" t="s">
        <v>26</v>
      </c>
      <c r="L4" s="1" t="s">
        <v>7</v>
      </c>
      <c r="M4" s="2">
        <f>_xlfn.T.TEST(P3:R3,P4:R4,1,2)</f>
        <v>3.6469714141903866E-3</v>
      </c>
      <c r="P4" s="1">
        <v>260.678</v>
      </c>
      <c r="Q4" s="1">
        <v>0</v>
      </c>
      <c r="R4" s="1">
        <v>0</v>
      </c>
    </row>
    <row r="5" spans="1:18" x14ac:dyDescent="0.2">
      <c r="A5" s="1" t="s">
        <v>7</v>
      </c>
      <c r="B5" s="1">
        <v>28520.401000000002</v>
      </c>
      <c r="C5" s="1">
        <v>0</v>
      </c>
      <c r="D5" s="1">
        <v>45183.027999999998</v>
      </c>
      <c r="E5" s="1">
        <v>260.678</v>
      </c>
      <c r="F5" s="1">
        <v>23979.764999999999</v>
      </c>
      <c r="G5" s="1">
        <v>0</v>
      </c>
      <c r="I5" s="1">
        <f>(B5+D5+F5)/3</f>
        <v>32561.064666666669</v>
      </c>
      <c r="J5" s="1">
        <f>(C5+E5+G5)/3</f>
        <v>86.89266666666667</v>
      </c>
      <c r="L5" s="1" t="s">
        <v>9</v>
      </c>
    </row>
    <row r="6" spans="1:18" x14ac:dyDescent="0.2">
      <c r="A6" s="1" t="s">
        <v>9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I6" s="1">
        <f t="shared" ref="I6" si="0">(B6+D6+F6)/3</f>
        <v>0</v>
      </c>
      <c r="J6" s="1">
        <f t="shared" ref="J6:J7" si="1">(C6+E6+G6)/3</f>
        <v>0</v>
      </c>
      <c r="L6" s="1" t="s">
        <v>8</v>
      </c>
      <c r="M6" s="2">
        <f>_xlfn.T.TEST(P6:R6,P7:R7,1,2)</f>
        <v>6.2677590635099433E-3</v>
      </c>
      <c r="P6" s="1">
        <v>49107.370999999999</v>
      </c>
      <c r="Q6" s="1">
        <v>47025.148999999998</v>
      </c>
      <c r="R6" s="3">
        <v>63731.311999999998</v>
      </c>
    </row>
    <row r="7" spans="1:18" x14ac:dyDescent="0.2">
      <c r="A7" s="1" t="s">
        <v>8</v>
      </c>
      <c r="B7" s="3">
        <v>49107.370999999999</v>
      </c>
      <c r="C7" s="3">
        <v>3768.0540000000001</v>
      </c>
      <c r="D7" s="3">
        <v>47025.148999999998</v>
      </c>
      <c r="E7" s="3">
        <v>17199.095000000001</v>
      </c>
      <c r="F7" s="3">
        <v>63731.311999999998</v>
      </c>
      <c r="G7" s="1">
        <v>27373.48</v>
      </c>
      <c r="I7" s="1">
        <f>(B7+D7+F7)/3</f>
        <v>53287.943999999996</v>
      </c>
      <c r="J7" s="1">
        <f t="shared" si="1"/>
        <v>16113.543</v>
      </c>
      <c r="P7" s="1">
        <v>3768.0540000000001</v>
      </c>
      <c r="Q7" s="1">
        <v>17199.095000000001</v>
      </c>
      <c r="R7" s="1">
        <v>27373.48</v>
      </c>
    </row>
    <row r="9" spans="1:18" x14ac:dyDescent="0.2">
      <c r="A9" s="1" t="s">
        <v>12</v>
      </c>
    </row>
    <row r="10" spans="1:18" x14ac:dyDescent="0.2">
      <c r="B10" s="1" t="s">
        <v>0</v>
      </c>
      <c r="D10" s="1" t="s">
        <v>1</v>
      </c>
      <c r="F10" s="1" t="s">
        <v>2</v>
      </c>
      <c r="I10" s="1" t="s">
        <v>25</v>
      </c>
      <c r="J10" s="1" t="s">
        <v>25</v>
      </c>
    </row>
    <row r="11" spans="1:18" x14ac:dyDescent="0.2">
      <c r="B11" s="1" t="s">
        <v>3</v>
      </c>
      <c r="C11" s="1" t="s">
        <v>26</v>
      </c>
      <c r="D11" s="1" t="s">
        <v>3</v>
      </c>
      <c r="E11" s="1" t="s">
        <v>26</v>
      </c>
      <c r="F11" s="1" t="s">
        <v>3</v>
      </c>
      <c r="G11" s="1" t="s">
        <v>26</v>
      </c>
      <c r="I11" s="1" t="s">
        <v>3</v>
      </c>
      <c r="J11" s="1" t="s">
        <v>26</v>
      </c>
      <c r="L11" s="1" t="s">
        <v>11</v>
      </c>
      <c r="M11" s="2">
        <f>_xlfn.T.TEST(P11:R11,P12:R12,1,2)</f>
        <v>1.559485805572722E-5</v>
      </c>
      <c r="P11" s="3">
        <v>25101.07</v>
      </c>
      <c r="Q11" s="3">
        <v>25390.601999999999</v>
      </c>
      <c r="R11" s="3">
        <v>27454.654999999999</v>
      </c>
    </row>
    <row r="12" spans="1:18" x14ac:dyDescent="0.2">
      <c r="A12" s="1" t="s">
        <v>11</v>
      </c>
      <c r="B12" s="3">
        <v>25101.07</v>
      </c>
      <c r="C12" s="3">
        <v>3491.64</v>
      </c>
      <c r="D12" s="3">
        <v>25390.601999999999</v>
      </c>
      <c r="E12" s="3">
        <v>1369.577</v>
      </c>
      <c r="F12" s="3">
        <v>27454.654999999999</v>
      </c>
      <c r="G12" s="1">
        <v>483.678</v>
      </c>
      <c r="I12" s="1">
        <f>(B12+D12+F12)/3</f>
        <v>25982.108999999997</v>
      </c>
      <c r="J12" s="1">
        <f>(C12+E12+G12)/3</f>
        <v>1781.6316666666664</v>
      </c>
      <c r="L12" s="1" t="s">
        <v>4</v>
      </c>
      <c r="M12" s="4">
        <f>_xlfn.T.TEST(P14:R14,P15:R15,1,2)</f>
        <v>0.16306633184180841</v>
      </c>
      <c r="P12" s="3">
        <v>3491.64</v>
      </c>
      <c r="Q12" s="3">
        <v>1369.577</v>
      </c>
      <c r="R12" s="3">
        <v>483.678</v>
      </c>
    </row>
    <row r="13" spans="1:18" x14ac:dyDescent="0.2">
      <c r="A13" s="1" t="s">
        <v>4</v>
      </c>
      <c r="B13" s="3">
        <v>28647.037</v>
      </c>
      <c r="C13" s="3">
        <v>23521.936000000002</v>
      </c>
      <c r="D13" s="3">
        <v>42574.785000000003</v>
      </c>
      <c r="E13" s="3">
        <v>32652.3</v>
      </c>
      <c r="F13" s="3">
        <v>43582.031999999999</v>
      </c>
      <c r="G13" s="1">
        <v>37442.321000000004</v>
      </c>
      <c r="I13" s="1">
        <f t="shared" ref="I13:J15" si="2">(B13+D13+F13)/3</f>
        <v>38267.951333333331</v>
      </c>
      <c r="J13" s="1">
        <f t="shared" si="2"/>
        <v>31205.519</v>
      </c>
      <c r="L13" s="1" t="s">
        <v>5</v>
      </c>
      <c r="M13" s="4">
        <f>_xlfn.T.TEST(P17:R17,P18:R18,1,2)</f>
        <v>0.11784669723544582</v>
      </c>
    </row>
    <row r="14" spans="1:18" x14ac:dyDescent="0.2">
      <c r="A14" s="1" t="s">
        <v>5</v>
      </c>
      <c r="B14" s="3">
        <v>30403.562999999998</v>
      </c>
      <c r="C14" s="3">
        <v>27663.664000000001</v>
      </c>
      <c r="D14" s="3">
        <v>25704.420999999998</v>
      </c>
      <c r="E14" s="3">
        <v>23360.329000000002</v>
      </c>
      <c r="F14" s="3">
        <v>26213.651999999998</v>
      </c>
      <c r="G14" s="1">
        <v>21211.238000000001</v>
      </c>
      <c r="I14" s="1">
        <f t="shared" si="2"/>
        <v>27440.545333333332</v>
      </c>
      <c r="J14" s="1">
        <f t="shared" si="2"/>
        <v>24078.410333333333</v>
      </c>
      <c r="L14" s="1" t="s">
        <v>6</v>
      </c>
      <c r="M14" s="2">
        <f>_xlfn.T.TEST(P20:R20,P21:R21,1,2)</f>
        <v>3.0507779869095687E-2</v>
      </c>
      <c r="P14" s="3">
        <v>28647.037</v>
      </c>
      <c r="Q14" s="3">
        <v>42574.785000000003</v>
      </c>
      <c r="R14" s="3">
        <v>43582.031999999999</v>
      </c>
    </row>
    <row r="15" spans="1:18" x14ac:dyDescent="0.2">
      <c r="A15" s="1" t="s">
        <v>6</v>
      </c>
      <c r="B15" s="3">
        <v>15768.308999999999</v>
      </c>
      <c r="C15" s="3">
        <v>7779.1959999999999</v>
      </c>
      <c r="D15" s="3">
        <v>10444.125</v>
      </c>
      <c r="E15" s="3">
        <v>2991.2049999999999</v>
      </c>
      <c r="F15" s="3">
        <v>24192.458999999999</v>
      </c>
      <c r="G15" s="1">
        <v>6640.2759999999998</v>
      </c>
      <c r="I15" s="1">
        <f t="shared" si="2"/>
        <v>16801.630999999998</v>
      </c>
      <c r="J15" s="1">
        <f t="shared" si="2"/>
        <v>5803.5590000000002</v>
      </c>
      <c r="P15" s="5">
        <v>23521.936000000002</v>
      </c>
      <c r="Q15" s="5">
        <v>32652.3</v>
      </c>
      <c r="R15" s="5">
        <v>37442.321000000004</v>
      </c>
    </row>
    <row r="17" spans="3:19" x14ac:dyDescent="0.2">
      <c r="P17" s="3">
        <v>30403.562999999998</v>
      </c>
      <c r="Q17" s="3">
        <v>25704.420999999998</v>
      </c>
      <c r="R17" s="3">
        <v>26213.651999999998</v>
      </c>
    </row>
    <row r="18" spans="3:19" x14ac:dyDescent="0.2">
      <c r="D18" s="1" t="s">
        <v>3</v>
      </c>
      <c r="E18" s="1" t="s">
        <v>26</v>
      </c>
      <c r="H18" s="1" t="s">
        <v>3</v>
      </c>
      <c r="I18" s="1" t="s">
        <v>26</v>
      </c>
      <c r="L18" s="1" t="s">
        <v>3</v>
      </c>
      <c r="M18" s="1" t="s">
        <v>26</v>
      </c>
      <c r="P18" s="1">
        <v>27663.664000000001</v>
      </c>
      <c r="Q18" s="1">
        <v>23360.329000000002</v>
      </c>
      <c r="R18" s="1">
        <v>21211.238000000001</v>
      </c>
    </row>
    <row r="19" spans="3:19" x14ac:dyDescent="0.2">
      <c r="C19" s="1" t="s">
        <v>7</v>
      </c>
      <c r="D19" s="1">
        <v>32561.064666666702</v>
      </c>
      <c r="E19" s="1">
        <v>86.89266666666667</v>
      </c>
      <c r="G19" s="1" t="s">
        <v>7</v>
      </c>
      <c r="H19" s="1">
        <f>_xlfn.STDEV.S(P3:R3)</f>
        <v>11164.220197225244</v>
      </c>
      <c r="I19" s="1">
        <f>_xlfn.STDEV.S(P4:R4)</f>
        <v>150.50251347181327</v>
      </c>
      <c r="K19" s="1" t="s">
        <v>7</v>
      </c>
      <c r="L19" s="1">
        <f>H19/1.73</f>
        <v>6453.3064723845346</v>
      </c>
      <c r="M19" s="1">
        <f>I19/1.73</f>
        <v>86.995672527059696</v>
      </c>
    </row>
    <row r="20" spans="3:19" x14ac:dyDescent="0.2">
      <c r="C20" s="1" t="s">
        <v>13</v>
      </c>
      <c r="D20" s="1">
        <v>25982.108999999997</v>
      </c>
      <c r="E20" s="1">
        <v>1781.6316666666664</v>
      </c>
      <c r="G20" s="1" t="s">
        <v>13</v>
      </c>
      <c r="H20" s="1">
        <f>_xlfn.STDEV.S(P11:R11)</f>
        <v>1283.4527596849832</v>
      </c>
      <c r="I20" s="1">
        <f>_xlfn.STDEV.S(P12:R12)</f>
        <v>1545.7362758900156</v>
      </c>
      <c r="K20" s="1" t="s">
        <v>13</v>
      </c>
      <c r="L20" s="1">
        <f t="shared" ref="L20:M25" si="3">H20/1.73</f>
        <v>741.88020791039492</v>
      </c>
      <c r="M20" s="1">
        <f t="shared" si="3"/>
        <v>893.48917681503792</v>
      </c>
      <c r="P20" s="3">
        <v>15768.308999999999</v>
      </c>
      <c r="Q20" s="3">
        <v>10444.125</v>
      </c>
      <c r="R20" s="3">
        <v>24192.458999999999</v>
      </c>
      <c r="S20" s="3"/>
    </row>
    <row r="21" spans="3:19" x14ac:dyDescent="0.2">
      <c r="C21" s="1" t="s">
        <v>10</v>
      </c>
      <c r="D21" s="1">
        <v>0</v>
      </c>
      <c r="E21" s="1">
        <v>0</v>
      </c>
      <c r="G21" s="1" t="s">
        <v>10</v>
      </c>
      <c r="H21" s="1">
        <v>0</v>
      </c>
      <c r="I21" s="1">
        <v>0</v>
      </c>
      <c r="K21" s="1" t="s">
        <v>10</v>
      </c>
      <c r="L21" s="1">
        <f t="shared" si="3"/>
        <v>0</v>
      </c>
      <c r="M21" s="1">
        <f t="shared" si="3"/>
        <v>0</v>
      </c>
      <c r="P21" s="1">
        <v>7779.1959999999999</v>
      </c>
      <c r="Q21" s="1">
        <v>2991.2049999999999</v>
      </c>
      <c r="R21" s="1">
        <v>6640.2759999999998</v>
      </c>
    </row>
    <row r="22" spans="3:19" x14ac:dyDescent="0.2">
      <c r="C22" s="1" t="s">
        <v>4</v>
      </c>
      <c r="D22" s="1">
        <v>38267.951333333331</v>
      </c>
      <c r="E22" s="1">
        <v>31205.519</v>
      </c>
      <c r="G22" s="1" t="s">
        <v>4</v>
      </c>
      <c r="H22" s="1">
        <f>_xlfn.STDEV.S(P14:R14)</f>
        <v>8347.1630561979691</v>
      </c>
      <c r="I22" s="1">
        <f>_xlfn.STDEV.S(P15:R15)</f>
        <v>7072.069080794342</v>
      </c>
      <c r="K22" s="1" t="s">
        <v>4</v>
      </c>
      <c r="L22" s="1">
        <f t="shared" si="3"/>
        <v>4824.9497434670338</v>
      </c>
      <c r="M22" s="1">
        <f t="shared" si="3"/>
        <v>4087.9012027712961</v>
      </c>
    </row>
    <row r="23" spans="3:19" x14ac:dyDescent="0.2">
      <c r="C23" s="1" t="s">
        <v>8</v>
      </c>
      <c r="D23" s="1">
        <v>53287.943999999996</v>
      </c>
      <c r="E23" s="1">
        <v>16113.543</v>
      </c>
      <c r="G23" s="1" t="s">
        <v>8</v>
      </c>
      <c r="H23" s="1">
        <f>_xlfn.STDEV.S(P6:R6)</f>
        <v>9103.947687782962</v>
      </c>
      <c r="I23" s="1">
        <f>_xlfn.STDEV.S(P7:R7)</f>
        <v>11840.095080652731</v>
      </c>
      <c r="K23" s="1" t="s">
        <v>8</v>
      </c>
      <c r="L23" s="1">
        <f t="shared" si="3"/>
        <v>5262.3975073889951</v>
      </c>
      <c r="M23" s="1">
        <f t="shared" si="3"/>
        <v>6843.9855957530235</v>
      </c>
    </row>
    <row r="24" spans="3:19" x14ac:dyDescent="0.2">
      <c r="C24" s="1" t="s">
        <v>15</v>
      </c>
      <c r="D24" s="1">
        <v>27440.545333333332</v>
      </c>
      <c r="E24" s="1">
        <v>24078.410333333333</v>
      </c>
      <c r="G24" s="1" t="s">
        <v>15</v>
      </c>
      <c r="H24" s="1">
        <f>_xlfn.STDEV.S(P17:R17)</f>
        <v>2578.6497091645333</v>
      </c>
      <c r="I24" s="1">
        <f>_xlfn.STDEV.S(P18:R18)</f>
        <v>3285.6020639040235</v>
      </c>
      <c r="K24" s="1" t="s">
        <v>15</v>
      </c>
      <c r="L24" s="1">
        <f t="shared" si="3"/>
        <v>1490.5489648349903</v>
      </c>
      <c r="M24" s="1">
        <f t="shared" si="3"/>
        <v>1899.1919444531927</v>
      </c>
    </row>
    <row r="25" spans="3:19" x14ac:dyDescent="0.2">
      <c r="C25" s="1" t="s">
        <v>6</v>
      </c>
      <c r="D25" s="1">
        <v>16801.630999999998</v>
      </c>
      <c r="E25" s="1">
        <v>5803.5590000000002</v>
      </c>
      <c r="G25" s="1" t="s">
        <v>6</v>
      </c>
      <c r="H25" s="1">
        <f>_xlfn.STDEV.S(P20:R20)</f>
        <v>6932.1704905932638</v>
      </c>
      <c r="I25" s="1">
        <f>_xlfn.STDEV.S(P21:R21)</f>
        <v>2501.2568755701595</v>
      </c>
      <c r="K25" s="1" t="s">
        <v>6</v>
      </c>
      <c r="L25" s="1">
        <f t="shared" si="3"/>
        <v>4007.034965660846</v>
      </c>
      <c r="M25" s="1">
        <f t="shared" si="3"/>
        <v>1445.8132228729246</v>
      </c>
    </row>
    <row r="44" spans="1:9" x14ac:dyDescent="0.2">
      <c r="A44" s="1" t="s">
        <v>16</v>
      </c>
      <c r="E44" s="1" t="s">
        <v>22</v>
      </c>
    </row>
    <row r="46" spans="1:9" ht="15" x14ac:dyDescent="0.25">
      <c r="B46" s="7" t="s">
        <v>19</v>
      </c>
      <c r="C46" s="7" t="s">
        <v>20</v>
      </c>
      <c r="D46" s="7"/>
      <c r="G46" s="7" t="s">
        <v>19</v>
      </c>
      <c r="H46" s="7" t="s">
        <v>20</v>
      </c>
      <c r="I46" s="7"/>
    </row>
    <row r="47" spans="1:9" ht="15" x14ac:dyDescent="0.25">
      <c r="A47" s="7" t="s">
        <v>17</v>
      </c>
      <c r="B47" s="1">
        <v>25982.108999999997</v>
      </c>
      <c r="C47" s="1">
        <v>1781.6316666666664</v>
      </c>
      <c r="D47" s="1" t="s">
        <v>21</v>
      </c>
      <c r="F47" s="7" t="s">
        <v>17</v>
      </c>
      <c r="G47" s="1">
        <v>741.88020791039492</v>
      </c>
      <c r="H47" s="1">
        <v>893.48917681503792</v>
      </c>
      <c r="I47" s="1" t="s">
        <v>21</v>
      </c>
    </row>
    <row r="48" spans="1:9" ht="15" x14ac:dyDescent="0.25">
      <c r="A48" s="7" t="s">
        <v>4</v>
      </c>
      <c r="B48" s="1">
        <v>38267.951333333331</v>
      </c>
      <c r="C48" s="1">
        <v>31205.519</v>
      </c>
      <c r="F48" s="7" t="s">
        <v>4</v>
      </c>
      <c r="G48" s="1">
        <v>4824.9497434670338</v>
      </c>
      <c r="H48" s="1">
        <v>4087.9012027712961</v>
      </c>
    </row>
    <row r="49" spans="1:9" ht="15" x14ac:dyDescent="0.25">
      <c r="A49" s="7" t="s">
        <v>15</v>
      </c>
      <c r="B49" s="1">
        <v>27440.545333333332</v>
      </c>
      <c r="C49" s="1">
        <v>24078.410333333333</v>
      </c>
      <c r="F49" s="7" t="s">
        <v>15</v>
      </c>
      <c r="G49" s="1">
        <v>1490.5489648349903</v>
      </c>
      <c r="H49" s="1">
        <v>1899.1919444531927</v>
      </c>
    </row>
    <row r="50" spans="1:9" ht="15" x14ac:dyDescent="0.25">
      <c r="A50" s="8" t="s">
        <v>18</v>
      </c>
      <c r="B50" s="6">
        <v>27345</v>
      </c>
      <c r="C50" s="6">
        <v>13621</v>
      </c>
      <c r="D50" s="1" t="s">
        <v>21</v>
      </c>
      <c r="F50" s="8" t="s">
        <v>18</v>
      </c>
      <c r="G50" s="6">
        <v>1710</v>
      </c>
      <c r="H50" s="6">
        <v>1073</v>
      </c>
      <c r="I50" s="1" t="s">
        <v>21</v>
      </c>
    </row>
    <row r="82" spans="1:9" x14ac:dyDescent="0.2">
      <c r="A82" s="1" t="s">
        <v>23</v>
      </c>
    </row>
    <row r="83" spans="1:9" ht="15" x14ac:dyDescent="0.25">
      <c r="B83" s="7" t="s">
        <v>19</v>
      </c>
      <c r="C83" s="7" t="s">
        <v>20</v>
      </c>
      <c r="G83" s="7" t="s">
        <v>19</v>
      </c>
      <c r="H83" s="7" t="s">
        <v>20</v>
      </c>
      <c r="I83" s="7"/>
    </row>
    <row r="84" spans="1:9" ht="15" x14ac:dyDescent="0.25">
      <c r="A84" s="7" t="s">
        <v>7</v>
      </c>
      <c r="B84" s="1">
        <v>32561.064666666702</v>
      </c>
      <c r="C84" s="1">
        <v>86.89266666666667</v>
      </c>
      <c r="D84" s="1" t="s">
        <v>21</v>
      </c>
      <c r="F84" s="7" t="s">
        <v>7</v>
      </c>
      <c r="G84" s="1">
        <v>6453.3064723845346</v>
      </c>
      <c r="H84" s="1">
        <v>86.995672527059696</v>
      </c>
      <c r="I84" s="3"/>
    </row>
    <row r="85" spans="1:9" ht="15" x14ac:dyDescent="0.25">
      <c r="A85" s="7" t="s">
        <v>24</v>
      </c>
      <c r="B85" s="1">
        <v>0</v>
      </c>
      <c r="C85" s="1">
        <v>0</v>
      </c>
      <c r="F85" s="7" t="s">
        <v>24</v>
      </c>
      <c r="G85" s="3">
        <v>0</v>
      </c>
      <c r="H85" s="3">
        <v>0</v>
      </c>
      <c r="I85" s="3"/>
    </row>
    <row r="86" spans="1:9" ht="15" x14ac:dyDescent="0.25">
      <c r="A86" s="7" t="s">
        <v>8</v>
      </c>
      <c r="B86" s="1">
        <v>53287.943999999996</v>
      </c>
      <c r="C86" s="1">
        <v>16113.543</v>
      </c>
      <c r="D86" s="1" t="s">
        <v>21</v>
      </c>
      <c r="F86" s="7" t="s">
        <v>8</v>
      </c>
      <c r="G86" s="3">
        <v>5262.3975073889951</v>
      </c>
      <c r="H86" s="3">
        <v>6843.9855957530235</v>
      </c>
      <c r="I86" s="3"/>
    </row>
    <row r="87" spans="1:9" ht="15" x14ac:dyDescent="0.25">
      <c r="A87" s="7" t="s">
        <v>6</v>
      </c>
      <c r="B87" s="1">
        <v>18606</v>
      </c>
      <c r="C87" s="1">
        <v>10021</v>
      </c>
      <c r="D87" s="1" t="s">
        <v>21</v>
      </c>
      <c r="F87" s="7" t="s">
        <v>6</v>
      </c>
      <c r="G87" s="3">
        <v>2996.8</v>
      </c>
      <c r="H87" s="3">
        <v>720.07</v>
      </c>
      <c r="I87" s="3"/>
    </row>
    <row r="88" spans="1:9" ht="15" x14ac:dyDescent="0.25">
      <c r="A88" s="7" t="s">
        <v>18</v>
      </c>
      <c r="B88">
        <v>26930</v>
      </c>
      <c r="C88">
        <v>11868</v>
      </c>
      <c r="D88" s="1" t="s">
        <v>21</v>
      </c>
      <c r="F88" s="7" t="s">
        <v>18</v>
      </c>
      <c r="G88">
        <v>3003.7051714567574</v>
      </c>
      <c r="H88">
        <v>2648.941755339159</v>
      </c>
      <c r="I88" s="3"/>
    </row>
    <row r="89" spans="1:9" ht="15" x14ac:dyDescent="0.25">
      <c r="F89"/>
      <c r="G89"/>
    </row>
    <row r="93" spans="1:9" ht="15" x14ac:dyDescent="0.25">
      <c r="A93" s="14">
        <v>24559.342000000001</v>
      </c>
      <c r="B93"/>
      <c r="C93" s="13">
        <v>11374.023999999999</v>
      </c>
      <c r="E93" s="1">
        <f>AVERAGE(A93:A95)</f>
        <v>18606.981</v>
      </c>
      <c r="F93" s="1">
        <f>AVERAGE(C93:C95)</f>
        <v>10021.300333333333</v>
      </c>
      <c r="H93" s="1">
        <f>_xlfn.STDEV.S(A93:A95)</f>
        <v>5184.6009569824282</v>
      </c>
      <c r="I93" s="1">
        <f>_xlfn.STDEV.S(C93:C95)</f>
        <v>1245.7331833231144</v>
      </c>
    </row>
    <row r="94" spans="1:9" ht="15" x14ac:dyDescent="0.25">
      <c r="A94" s="12">
        <v>15076.602000000001</v>
      </c>
      <c r="B94"/>
      <c r="C94" s="11">
        <v>8921.3169999999991</v>
      </c>
      <c r="H94" s="1">
        <f>H93/1.73</f>
        <v>2996.8791658857967</v>
      </c>
      <c r="I94" s="1">
        <f>I93/1.73</f>
        <v>720.07698457983497</v>
      </c>
    </row>
    <row r="95" spans="1:9" ht="15" x14ac:dyDescent="0.25">
      <c r="A95" s="10">
        <v>16184.999</v>
      </c>
      <c r="B95"/>
      <c r="C95" s="9">
        <v>9768.56</v>
      </c>
      <c r="E95" s="1">
        <f>_xlfn.T.TEST(A93:A95,C93:C95,1,2)</f>
        <v>2.4683865658273137E-2</v>
      </c>
    </row>
    <row r="99" spans="1:7" ht="15" x14ac:dyDescent="0.2">
      <c r="A99" s="15">
        <v>30246.329000000002</v>
      </c>
      <c r="B99" s="16">
        <v>14058.701999999999</v>
      </c>
      <c r="E99" s="1">
        <f>AVERAGE(A99:A101)</f>
        <v>27345.01566666667</v>
      </c>
      <c r="G99" s="1">
        <f>_xlfn.T.TEST(A99:A101,B99:B101,2,1)</f>
        <v>8.0701190522626844E-3</v>
      </c>
    </row>
    <row r="100" spans="1:7" ht="15" x14ac:dyDescent="0.25">
      <c r="A100" s="17">
        <v>27456.43</v>
      </c>
      <c r="B100" s="18">
        <v>15218.874</v>
      </c>
      <c r="E100" s="1">
        <f>AVERAGE(B99:B101)</f>
        <v>13620.695333333335</v>
      </c>
    </row>
    <row r="101" spans="1:7" ht="15" x14ac:dyDescent="0.25">
      <c r="A101" s="19">
        <v>24332.288</v>
      </c>
      <c r="B101" s="20">
        <v>11584.51</v>
      </c>
    </row>
    <row r="102" spans="1:7" x14ac:dyDescent="0.2">
      <c r="E102" s="1">
        <f>_xlfn.STDEV.S(B99:B101)</f>
        <v>1856.3506676156949</v>
      </c>
    </row>
    <row r="103" spans="1:7" x14ac:dyDescent="0.2">
      <c r="E103" s="1">
        <f>E102/1.73</f>
        <v>1073.0350679859507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Densitometrias</vt:lpstr>
      <vt:lpstr>Hoja3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Diaz Guerrero</dc:creator>
  <cp:lastModifiedBy>García-Contreras, Rodolfo</cp:lastModifiedBy>
  <dcterms:created xsi:type="dcterms:W3CDTF">2022-02-15T03:06:37Z</dcterms:created>
  <dcterms:modified xsi:type="dcterms:W3CDTF">2025-01-05T15:12:25Z</dcterms:modified>
</cp:coreProperties>
</file>