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val/EDDy Lab Dropbox/Valentin Fischer/Research/A_Projects/B_Jurassic/Gastric_Steno_Luxembourg/Morpho_data/"/>
    </mc:Choice>
  </mc:AlternateContent>
  <xr:revisionPtr revIDLastSave="0" documentId="13_ncr:1_{061FDA88-4841-B94B-A322-0FCE939A7AFE}" xr6:coauthVersionLast="47" xr6:coauthVersionMax="47" xr10:uidLastSave="{00000000-0000-0000-0000-000000000000}"/>
  <bookViews>
    <workbookView xWindow="0" yWindow="760" windowWidth="30240" windowHeight="17100" xr2:uid="{00000000-000D-0000-FFFF-FFFF00000000}"/>
  </bookViews>
  <sheets>
    <sheet name="Ratios" sheetId="1" r:id="rId1"/>
    <sheet name="Details&amp;Measure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2" i="1"/>
  <c r="G3" i="1"/>
  <c r="G4" i="1"/>
  <c r="G2" i="1"/>
  <c r="F3" i="1"/>
  <c r="F4" i="1"/>
  <c r="F2" i="1"/>
  <c r="E3" i="1"/>
  <c r="E4" i="1"/>
  <c r="E2" i="1"/>
  <c r="D3" i="1"/>
  <c r="D4" i="1"/>
  <c r="D2" i="1"/>
  <c r="I2" i="2"/>
  <c r="C3" i="1"/>
  <c r="C4" i="1"/>
  <c r="B3" i="1"/>
  <c r="B4" i="1"/>
  <c r="B2" i="1"/>
  <c r="L2" i="2"/>
  <c r="S3" i="2"/>
  <c r="S4" i="2"/>
  <c r="S2" i="2"/>
  <c r="P3" i="2"/>
  <c r="P4" i="2"/>
  <c r="P2" i="2"/>
  <c r="F2" i="2"/>
  <c r="C2" i="1" s="1"/>
</calcChain>
</file>

<file path=xl/sharedStrings.xml><?xml version="1.0" encoding="utf-8"?>
<sst xmlns="http://schemas.openxmlformats.org/spreadsheetml/2006/main" count="48" uniqueCount="27">
  <si>
    <t>Species</t>
  </si>
  <si>
    <t>Stenopterygius_triscissus</t>
  </si>
  <si>
    <t>Pachycormus_macropterus</t>
  </si>
  <si>
    <t>Data sources</t>
  </si>
  <si>
    <t>Sclerotic_ring_opening</t>
  </si>
  <si>
    <t>Total_length</t>
  </si>
  <si>
    <t>Saurostomus_esocinus</t>
  </si>
  <si>
    <t>Pectoral_fin_aspect</t>
  </si>
  <si>
    <t>Caudal_fin_aspect</t>
  </si>
  <si>
    <t>Crown_shape</t>
  </si>
  <si>
    <t>Closing_mech_advantage</t>
  </si>
  <si>
    <t>Mandibular_aspect_ratio</t>
  </si>
  <si>
    <t>Mandible area (mm2)</t>
  </si>
  <si>
    <t>Mandible length (mm)</t>
  </si>
  <si>
    <t>Caudal fin area (mm2)</t>
  </si>
  <si>
    <t>Pectoral fin length</t>
  </si>
  <si>
    <t>Pectoral fin surface (mm2)</t>
  </si>
  <si>
    <t>Crown base diameter (mm)</t>
  </si>
  <si>
    <t>Crown height (mm)</t>
  </si>
  <si>
    <t>Articulation to coronoid (mm)</t>
  </si>
  <si>
    <t>Mandibular_aspect</t>
  </si>
  <si>
    <t>MNHNL TV211 for all traits except Maisch 2008 (GPIT 1491/1; for pectoral fin ratio) and Lingham-Soliar 2001 (SMF 457; for caudal fin ratio)</t>
  </si>
  <si>
    <t>NA</t>
  </si>
  <si>
    <t>Caudal fin length (mm)</t>
  </si>
  <si>
    <t>Articulation to mesialmost tooth</t>
  </si>
  <si>
    <t>Falciform 1 morphotype; Friedman 2012 except sclerotic ring: Cooper &amp; Maxwell 2022 (BRLSI M1038); pectoral fin ratio and caudal fin ratio: Cooper &amp; Maxwell 2022 (SMNS51199)</t>
  </si>
  <si>
    <t>Friedman 2012 except sclerotic ring: Wiiliams et al 2015 (BRLSI M1038); pectoral fin and caudal fin ratio: Wretman et al 2016 (NHMUK 12913)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</si>
</sst>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0" sqref="B30"/>
    </sheetView>
  </sheetViews>
  <sheetFormatPr baseColWidth="10" defaultColWidth="8.83203125" defaultRowHeight="15" x14ac:dyDescent="0.2"/>
  <cols>
    <col min="1" max="1" width="24.83203125" style="7" bestFit="1" customWidth="1"/>
    <col min="2" max="2" width="12.33203125" style="7" bestFit="1" customWidth="1"/>
    <col min="3" max="3" width="18" style="7" bestFit="1" customWidth="1"/>
    <col min="4" max="4" width="24.33203125" style="7" bestFit="1" customWidth="1"/>
    <col min="5" max="5" width="13.33203125" style="7" bestFit="1" customWidth="1"/>
    <col min="6" max="6" width="22" style="7" bestFit="1" customWidth="1"/>
    <col min="7" max="7" width="18.6640625" style="7" bestFit="1" customWidth="1"/>
    <col min="8" max="8" width="17.6640625" style="7" bestFit="1" customWidth="1"/>
    <col min="9" max="16384" width="8.83203125" style="7"/>
  </cols>
  <sheetData>
    <row r="1" spans="1:8" s="6" customFormat="1" x14ac:dyDescent="0.2">
      <c r="A1" s="2" t="s">
        <v>0</v>
      </c>
      <c r="B1" s="2" t="s">
        <v>5</v>
      </c>
      <c r="C1" s="2" t="s">
        <v>20</v>
      </c>
      <c r="D1" s="2" t="s">
        <v>10</v>
      </c>
      <c r="E1" s="2" t="s">
        <v>9</v>
      </c>
      <c r="F1" s="2" t="s">
        <v>4</v>
      </c>
      <c r="G1" s="2" t="s">
        <v>7</v>
      </c>
      <c r="H1" s="2" t="s">
        <v>8</v>
      </c>
    </row>
    <row r="2" spans="1:8" x14ac:dyDescent="0.2">
      <c r="A2" s="3" t="s">
        <v>1</v>
      </c>
      <c r="B2" s="1">
        <f>'Details&amp;Measurements'!C2</f>
        <v>2000</v>
      </c>
      <c r="C2" s="8">
        <f>'Details&amp;Measurements'!F2</f>
        <v>3.7642788803844786E-2</v>
      </c>
      <c r="D2" s="1">
        <f>'Details&amp;Measurements'!I2</f>
        <v>8.2369397160020466E-2</v>
      </c>
      <c r="E2" s="1">
        <f>'Details&amp;Measurements'!L2</f>
        <v>2.44</v>
      </c>
      <c r="F2" s="1">
        <f>'Details&amp;Measurements'!M2</f>
        <v>36.1</v>
      </c>
      <c r="G2" s="1">
        <f>'Details&amp;Measurements'!P2</f>
        <v>3.6528301886792454</v>
      </c>
      <c r="H2" s="1">
        <f>'Details&amp;Measurements'!S2</f>
        <v>3.0117647058823529</v>
      </c>
    </row>
    <row r="3" spans="1:8" x14ac:dyDescent="0.2">
      <c r="A3" s="3" t="s">
        <v>2</v>
      </c>
      <c r="B3" s="1">
        <f>'Details&amp;Measurements'!C3</f>
        <v>600.29259999999999</v>
      </c>
      <c r="C3" s="8">
        <f>'Details&amp;Measurements'!F3</f>
        <v>0.176319</v>
      </c>
      <c r="D3" s="1">
        <f>'Details&amp;Measurements'!I3</f>
        <v>0.24974099999999999</v>
      </c>
      <c r="E3" s="1">
        <f>'Details&amp;Measurements'!L3</f>
        <v>2.7</v>
      </c>
      <c r="F3" s="1">
        <f>'Details&amp;Measurements'!M3</f>
        <v>18</v>
      </c>
      <c r="G3" s="1">
        <f>'Details&amp;Measurements'!P3</f>
        <v>4.2816702052370843</v>
      </c>
      <c r="H3" s="1">
        <f>'Details&amp;Measurements'!S3</f>
        <v>4.3431635388739949</v>
      </c>
    </row>
    <row r="4" spans="1:8" x14ac:dyDescent="0.2">
      <c r="A4" s="3" t="s">
        <v>6</v>
      </c>
      <c r="B4" s="1">
        <f>'Details&amp;Measurements'!C4</f>
        <v>1374.6669999999999</v>
      </c>
      <c r="C4" s="8">
        <f>'Details&amp;Measurements'!F4</f>
        <v>0.153506</v>
      </c>
      <c r="D4" s="1">
        <f>'Details&amp;Measurements'!I4</f>
        <v>0.218336</v>
      </c>
      <c r="E4" s="1">
        <f>'Details&amp;Measurements'!L4</f>
        <v>1.84</v>
      </c>
      <c r="F4" s="1">
        <f>'Details&amp;Measurements'!M4</f>
        <v>21</v>
      </c>
      <c r="G4" s="1">
        <f>'Details&amp;Measurements'!P4</f>
        <v>2.3562676720075402</v>
      </c>
      <c r="H4" s="1">
        <f>'Details&amp;Measurements'!S4</f>
        <v>3.0065317139001349</v>
      </c>
    </row>
    <row r="5" spans="1:8" x14ac:dyDescent="0.2">
      <c r="C5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850C-D0B2-4423-80FC-4AA7F34C025A}">
  <dimension ref="A1:S23"/>
  <sheetViews>
    <sheetView zoomScaleNormal="100" workbookViewId="0">
      <selection activeCell="I5" sqref="I5"/>
    </sheetView>
  </sheetViews>
  <sheetFormatPr baseColWidth="10" defaultRowHeight="15" x14ac:dyDescent="0.2"/>
  <cols>
    <col min="1" max="1" width="33" style="4" bestFit="1" customWidth="1"/>
    <col min="2" max="2" width="149.5" style="4" bestFit="1" customWidth="1"/>
    <col min="3" max="3" width="12.33203125" style="4" bestFit="1" customWidth="1"/>
    <col min="4" max="4" width="20.6640625" style="4" bestFit="1" customWidth="1"/>
    <col min="5" max="5" width="19.6640625" style="4" bestFit="1" customWidth="1"/>
    <col min="6" max="6" width="23.1640625" style="4" bestFit="1" customWidth="1"/>
    <col min="7" max="7" width="28" style="4" bestFit="1" customWidth="1"/>
    <col min="8" max="8" width="29.33203125" style="4" bestFit="1" customWidth="1"/>
    <col min="9" max="9" width="29.33203125" style="4" customWidth="1"/>
    <col min="10" max="10" width="18.5" style="4" bestFit="1" customWidth="1"/>
    <col min="11" max="11" width="25.33203125" style="4" bestFit="1" customWidth="1"/>
    <col min="12" max="12" width="13.33203125" style="7" bestFit="1" customWidth="1"/>
    <col min="13" max="13" width="23.1640625" style="4" customWidth="1"/>
    <col min="14" max="14" width="24.6640625" style="4" bestFit="1" customWidth="1"/>
    <col min="15" max="15" width="17.5" style="4" bestFit="1" customWidth="1"/>
    <col min="16" max="16" width="18.6640625" style="4" bestFit="1" customWidth="1"/>
    <col min="17" max="17" width="20.6640625" style="4" bestFit="1" customWidth="1"/>
    <col min="18" max="18" width="21.83203125" style="4" bestFit="1" customWidth="1"/>
    <col min="19" max="19" width="21.83203125" style="4" customWidth="1"/>
    <col min="20" max="16384" width="10.83203125" style="4"/>
  </cols>
  <sheetData>
    <row r="1" spans="1:19" ht="14" x14ac:dyDescent="0.15">
      <c r="A1" s="2" t="s">
        <v>0</v>
      </c>
      <c r="B1" s="2" t="s">
        <v>3</v>
      </c>
      <c r="C1" s="2" t="s">
        <v>5</v>
      </c>
      <c r="D1" s="2" t="s">
        <v>13</v>
      </c>
      <c r="E1" s="2" t="s">
        <v>12</v>
      </c>
      <c r="F1" s="2" t="s">
        <v>11</v>
      </c>
      <c r="G1" s="2" t="s">
        <v>19</v>
      </c>
      <c r="H1" s="2" t="s">
        <v>24</v>
      </c>
      <c r="I1" s="2" t="s">
        <v>10</v>
      </c>
      <c r="J1" s="2" t="s">
        <v>18</v>
      </c>
      <c r="K1" s="2" t="s">
        <v>17</v>
      </c>
      <c r="L1" s="2" t="s">
        <v>9</v>
      </c>
      <c r="M1" s="2" t="s">
        <v>4</v>
      </c>
      <c r="N1" s="2" t="s">
        <v>16</v>
      </c>
      <c r="O1" s="2" t="s">
        <v>15</v>
      </c>
      <c r="P1" s="2" t="s">
        <v>7</v>
      </c>
      <c r="Q1" s="2" t="s">
        <v>14</v>
      </c>
      <c r="R1" s="2" t="s">
        <v>23</v>
      </c>
      <c r="S1" s="2" t="s">
        <v>8</v>
      </c>
    </row>
    <row r="2" spans="1:19" ht="14" x14ac:dyDescent="0.15">
      <c r="A2" s="5" t="s">
        <v>1</v>
      </c>
      <c r="B2" s="1" t="s">
        <v>21</v>
      </c>
      <c r="C2" s="1">
        <v>2000</v>
      </c>
      <c r="D2" s="1">
        <v>424</v>
      </c>
      <c r="E2" s="1">
        <v>6767.27</v>
      </c>
      <c r="F2" s="1">
        <f>E2/(D2*D2)</f>
        <v>3.7642788803844786E-2</v>
      </c>
      <c r="G2" s="1">
        <v>32.976999999999997</v>
      </c>
      <c r="H2" s="1">
        <v>400.35500000000002</v>
      </c>
      <c r="I2" s="1">
        <f>G2/H2</f>
        <v>8.2369397160020466E-2</v>
      </c>
      <c r="J2" s="1">
        <v>6.1</v>
      </c>
      <c r="K2" s="1">
        <v>2.5</v>
      </c>
      <c r="L2" s="1">
        <f>J2/K2</f>
        <v>2.44</v>
      </c>
      <c r="M2" s="1">
        <v>36.1</v>
      </c>
      <c r="N2" s="1">
        <v>53000</v>
      </c>
      <c r="O2" s="1">
        <v>440</v>
      </c>
      <c r="P2" s="1">
        <f>(O2*O2)/N2</f>
        <v>3.6528301886792454</v>
      </c>
      <c r="Q2" s="1">
        <v>76500</v>
      </c>
      <c r="R2" s="1">
        <v>480</v>
      </c>
      <c r="S2" s="1">
        <f>(R2*R2)/Q2</f>
        <v>3.0117647058823529</v>
      </c>
    </row>
    <row r="3" spans="1:19" ht="14" x14ac:dyDescent="0.15">
      <c r="A3" s="5" t="s">
        <v>2</v>
      </c>
      <c r="B3" s="1" t="s">
        <v>26</v>
      </c>
      <c r="C3" s="1">
        <v>600.29259999999999</v>
      </c>
      <c r="D3" s="1" t="s">
        <v>22</v>
      </c>
      <c r="E3" s="1" t="s">
        <v>22</v>
      </c>
      <c r="F3" s="8">
        <v>0.176319</v>
      </c>
      <c r="G3" s="1" t="s">
        <v>22</v>
      </c>
      <c r="H3" s="1" t="s">
        <v>22</v>
      </c>
      <c r="I3" s="8">
        <v>0.24974099999999999</v>
      </c>
      <c r="J3" s="1" t="s">
        <v>22</v>
      </c>
      <c r="K3" s="1" t="s">
        <v>22</v>
      </c>
      <c r="L3" s="1">
        <v>2.7</v>
      </c>
      <c r="M3" s="1">
        <v>18</v>
      </c>
      <c r="N3" s="1">
        <v>2826</v>
      </c>
      <c r="O3" s="1">
        <v>110</v>
      </c>
      <c r="P3" s="1">
        <f t="shared" ref="P3:P4" si="0">(O3*O3)/N3</f>
        <v>4.2816702052370843</v>
      </c>
      <c r="Q3" s="1">
        <v>7460</v>
      </c>
      <c r="R3" s="1">
        <v>180</v>
      </c>
      <c r="S3" s="1">
        <f t="shared" ref="S3:S4" si="1">(R3*R3)/Q3</f>
        <v>4.3431635388739949</v>
      </c>
    </row>
    <row r="4" spans="1:19" ht="14" x14ac:dyDescent="0.15">
      <c r="A4" s="5" t="s">
        <v>6</v>
      </c>
      <c r="B4" s="1" t="s">
        <v>25</v>
      </c>
      <c r="C4" s="1">
        <v>1374.6669999999999</v>
      </c>
      <c r="D4" s="1" t="s">
        <v>22</v>
      </c>
      <c r="E4" s="1" t="s">
        <v>22</v>
      </c>
      <c r="F4" s="8">
        <v>0.153506</v>
      </c>
      <c r="G4" s="1" t="s">
        <v>22</v>
      </c>
      <c r="H4" s="1" t="s">
        <v>22</v>
      </c>
      <c r="I4" s="8">
        <v>0.218336</v>
      </c>
      <c r="J4" s="1" t="s">
        <v>22</v>
      </c>
      <c r="K4" s="1" t="s">
        <v>22</v>
      </c>
      <c r="L4" s="1">
        <v>1.84</v>
      </c>
      <c r="M4" s="1">
        <v>21</v>
      </c>
      <c r="N4" s="1">
        <v>9549</v>
      </c>
      <c r="O4" s="1">
        <v>150</v>
      </c>
      <c r="P4" s="1">
        <f t="shared" si="0"/>
        <v>2.3562676720075402</v>
      </c>
      <c r="Q4" s="1">
        <v>18525</v>
      </c>
      <c r="R4" s="1">
        <v>236</v>
      </c>
      <c r="S4" s="1">
        <f t="shared" si="1"/>
        <v>3.0065317139001349</v>
      </c>
    </row>
    <row r="5" spans="1:19" x14ac:dyDescent="0.2">
      <c r="A5" s="5"/>
    </row>
    <row r="10" spans="1:19" x14ac:dyDescent="0.2">
      <c r="A10" s="5"/>
      <c r="B10" s="1"/>
      <c r="C10" s="1"/>
    </row>
    <row r="11" spans="1:19" x14ac:dyDescent="0.2">
      <c r="A11" s="5"/>
      <c r="B11" s="1"/>
      <c r="C11" s="1"/>
    </row>
    <row r="23" spans="9:9" x14ac:dyDescent="0.2">
      <c r="I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Ratios</vt:lpstr>
      <vt:lpstr>Details&amp;Measurements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Wintgens</dc:creator>
  <cp:lastModifiedBy>Valentin Fischer</cp:lastModifiedBy>
  <dcterms:created xsi:type="dcterms:W3CDTF">2015-06-05T18:17:20Z</dcterms:created>
  <dcterms:modified xsi:type="dcterms:W3CDTF">2025-03-17T09:54:09Z</dcterms:modified>
</cp:coreProperties>
</file>