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rtículos\Paty\Envío artículo\Datos\"/>
    </mc:Choice>
  </mc:AlternateContent>
  <xr:revisionPtr revIDLastSave="0" documentId="8_{4EFB7D84-58C1-4882-AA93-6F8A1013BE23}" xr6:coauthVersionLast="47" xr6:coauthVersionMax="47" xr10:uidLastSave="{00000000-0000-0000-0000-000000000000}"/>
  <bookViews>
    <workbookView xWindow="-120" yWindow="-120" windowWidth="20730" windowHeight="11160" xr2:uid="{242D2B62-EBA7-487C-9BCC-FD1BB125827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2" i="1" l="1"/>
  <c r="J63" i="1" s="1"/>
  <c r="I62" i="1"/>
  <c r="I63" i="1" s="1"/>
  <c r="H62" i="1"/>
  <c r="H63" i="1" s="1"/>
  <c r="G62" i="1"/>
  <c r="G63" i="1" s="1"/>
  <c r="F62" i="1"/>
  <c r="F63" i="1" s="1"/>
  <c r="E62" i="1"/>
  <c r="E63" i="1" s="1"/>
  <c r="D62" i="1"/>
  <c r="D63" i="1" s="1"/>
  <c r="C62" i="1"/>
  <c r="C63" i="1" s="1"/>
  <c r="J61" i="1"/>
  <c r="I61" i="1"/>
  <c r="H61" i="1"/>
  <c r="G61" i="1"/>
  <c r="F61" i="1"/>
  <c r="E61" i="1"/>
  <c r="D61" i="1"/>
  <c r="C61" i="1"/>
  <c r="J41" i="1"/>
  <c r="J42" i="1" s="1"/>
  <c r="I41" i="1"/>
  <c r="I42" i="1" s="1"/>
  <c r="H41" i="1"/>
  <c r="H42" i="1" s="1"/>
  <c r="G41" i="1"/>
  <c r="G42" i="1" s="1"/>
  <c r="F41" i="1"/>
  <c r="F42" i="1" s="1"/>
  <c r="E41" i="1"/>
  <c r="E42" i="1" s="1"/>
  <c r="D41" i="1"/>
  <c r="D42" i="1" s="1"/>
  <c r="C41" i="1"/>
  <c r="C42" i="1" s="1"/>
  <c r="J40" i="1"/>
  <c r="I40" i="1"/>
  <c r="H40" i="1"/>
  <c r="G40" i="1"/>
  <c r="F40" i="1"/>
  <c r="E40" i="1"/>
  <c r="D40" i="1"/>
  <c r="C40" i="1"/>
  <c r="I28" i="1"/>
  <c r="I29" i="1" s="1"/>
  <c r="H28" i="1"/>
  <c r="H29" i="1" s="1"/>
  <c r="G28" i="1"/>
  <c r="G29" i="1" s="1"/>
  <c r="F28" i="1"/>
  <c r="F29" i="1" s="1"/>
  <c r="E28" i="1"/>
  <c r="E29" i="1" s="1"/>
  <c r="D28" i="1"/>
  <c r="D29" i="1" s="1"/>
  <c r="C28" i="1"/>
  <c r="C29" i="1" s="1"/>
  <c r="B28" i="1"/>
  <c r="B29" i="1" s="1"/>
  <c r="I27" i="1"/>
  <c r="H27" i="1"/>
  <c r="G27" i="1"/>
  <c r="F27" i="1"/>
  <c r="E27" i="1"/>
  <c r="D27" i="1"/>
  <c r="C27" i="1"/>
  <c r="B27" i="1"/>
  <c r="J14" i="1"/>
  <c r="J15" i="1" s="1"/>
  <c r="I14" i="1"/>
  <c r="I15" i="1" s="1"/>
  <c r="H14" i="1"/>
  <c r="H15" i="1" s="1"/>
  <c r="G14" i="1"/>
  <c r="G15" i="1" s="1"/>
  <c r="F14" i="1"/>
  <c r="F15" i="1" s="1"/>
  <c r="E14" i="1"/>
  <c r="E15" i="1" s="1"/>
  <c r="D14" i="1"/>
  <c r="D15" i="1" s="1"/>
  <c r="C14" i="1"/>
  <c r="C15" i="1" s="1"/>
  <c r="J13" i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<sst xmlns="http://schemas.openxmlformats.org/spreadsheetml/2006/main" count="99" uniqueCount="63">
  <si>
    <t>Firmness (Neuton)</t>
  </si>
  <si>
    <t xml:space="preserve">Treatment </t>
  </si>
  <si>
    <t>Firmness</t>
  </si>
  <si>
    <t>SST</t>
  </si>
  <si>
    <t>Titratable acidity (% citric acid)</t>
  </si>
  <si>
    <t>Lycopene)</t>
  </si>
  <si>
    <t>T50%</t>
  </si>
  <si>
    <t>T100%</t>
  </si>
  <si>
    <t xml:space="preserve">Pseudomonas sp. C13 </t>
  </si>
  <si>
    <t xml:space="preserve">Pseudomonas sp. C14 </t>
  </si>
  <si>
    <t xml:space="preserve">Pseudomonas sp. C15 </t>
  </si>
  <si>
    <t xml:space="preserve">Pseudomonas fluorescens C30 </t>
  </si>
  <si>
    <t xml:space="preserve">Pseudomona putida ACJ14 </t>
  </si>
  <si>
    <t>Comsortium</t>
  </si>
  <si>
    <t>(Newton)</t>
  </si>
  <si>
    <t>(°Brix)</t>
  </si>
  <si>
    <t>(% Ác. cítrico)</t>
  </si>
  <si>
    <t>(mg/g)</t>
  </si>
  <si>
    <t>4.26 ± 0.15 b</t>
  </si>
  <si>
    <t>6.2 ± 0.17 b</t>
  </si>
  <si>
    <t>0.29 ± 0.004 b</t>
  </si>
  <si>
    <t>94.40 b</t>
  </si>
  <si>
    <t>5.42 ± 0.27 ab</t>
  </si>
  <si>
    <t>6.9 ± 0.24 ab</t>
  </si>
  <si>
    <t>0.41 ± 0.028 b</t>
  </si>
  <si>
    <t xml:space="preserve">112.85 ab </t>
  </si>
  <si>
    <r>
      <t xml:space="preserve">Pseudomonas </t>
    </r>
    <r>
      <rPr>
        <sz val="12"/>
        <color rgb="FF000000"/>
        <rFont val="Times New Roman"/>
        <family val="1"/>
      </rPr>
      <t>sp. C13</t>
    </r>
  </si>
  <si>
    <t xml:space="preserve">5.15 ± 0.21 ab </t>
  </si>
  <si>
    <t>6.6 ± 0.29 ab</t>
  </si>
  <si>
    <t>0.39 ± 0.022 ab</t>
  </si>
  <si>
    <t>116.74 ab</t>
  </si>
  <si>
    <r>
      <t xml:space="preserve">Pseudomonas </t>
    </r>
    <r>
      <rPr>
        <sz val="12"/>
        <color rgb="FF000000"/>
        <rFont val="Times New Roman"/>
        <family val="1"/>
      </rPr>
      <t>sp. C14</t>
    </r>
  </si>
  <si>
    <t>5.56 ± 0.25 a</t>
  </si>
  <si>
    <t>7.3 ± 0.19 ab</t>
  </si>
  <si>
    <t>0.39 ± 0.016 ab</t>
  </si>
  <si>
    <t>130.22 a</t>
  </si>
  <si>
    <r>
      <t xml:space="preserve">Pseudomonas </t>
    </r>
    <r>
      <rPr>
        <sz val="12"/>
        <color rgb="FF000000"/>
        <rFont val="Times New Roman"/>
        <family val="1"/>
      </rPr>
      <t>sp. C15</t>
    </r>
  </si>
  <si>
    <t>4.95 ± 0.16 ab</t>
  </si>
  <si>
    <t>6.8 ± 0.21 ab</t>
  </si>
  <si>
    <t>0.38 ± 0.017 ab</t>
  </si>
  <si>
    <t>130.66 a</t>
  </si>
  <si>
    <r>
      <t>Pseudomonas fluorescens</t>
    </r>
    <r>
      <rPr>
        <sz val="12"/>
        <color rgb="FF000000"/>
        <rFont val="Times New Roman"/>
        <family val="1"/>
      </rPr>
      <t xml:space="preserve"> C30</t>
    </r>
  </si>
  <si>
    <t>5.30 ± 0.45 ab</t>
  </si>
  <si>
    <t>6.9 ± 0.3 ab</t>
  </si>
  <si>
    <t>0.39 ± 0.047 ab</t>
  </si>
  <si>
    <t>116.87 ab</t>
  </si>
  <si>
    <r>
      <t xml:space="preserve">Pseudomonas putida </t>
    </r>
    <r>
      <rPr>
        <sz val="12"/>
        <color rgb="FF000000"/>
        <rFont val="Times New Roman"/>
        <family val="1"/>
      </rPr>
      <t>ACJ14</t>
    </r>
  </si>
  <si>
    <t>5.20 ± 0.34 ab</t>
  </si>
  <si>
    <t>7.0 ± 0.22 ab</t>
  </si>
  <si>
    <t>0.40 ± 0.027 ab</t>
  </si>
  <si>
    <t>132.29 a</t>
  </si>
  <si>
    <t>MEAN</t>
  </si>
  <si>
    <t>5.46 ± 0.17 ab</t>
  </si>
  <si>
    <t>7.1 ± 0.29 ab</t>
  </si>
  <si>
    <t>0.41 ± 0.008 a</t>
  </si>
  <si>
    <t>123.53 a</t>
  </si>
  <si>
    <t>SD</t>
  </si>
  <si>
    <t>SE</t>
  </si>
  <si>
    <t>Total solubles solids</t>
  </si>
  <si>
    <t>Titratable acidity</t>
  </si>
  <si>
    <t>Lycopene</t>
  </si>
  <si>
    <t>Ftruits parameters</t>
  </si>
  <si>
    <t>Solanum lycopersicum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</si>
</sst>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4"/>
      <color theme="1"/>
      <name val="Times New Roman"/>
      <family val="1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1" fillId="0" borderId="0" xfId="0" applyNumberFormat="1" applyFont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2" fontId="1" fillId="0" borderId="4" xfId="0" applyNumberFormat="1" applyFont="1" applyBorder="1"/>
    <xf numFmtId="0" fontId="1" fillId="0" borderId="0" xfId="0" applyFont="1" applyAlignment="1">
      <alignment horizontal="right"/>
    </xf>
    <xf numFmtId="0" fontId="4" fillId="2" borderId="3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vertical="center" wrapText="1"/>
    </xf>
    <xf numFmtId="2" fontId="7" fillId="0" borderId="5" xfId="0" applyNumberFormat="1" applyFont="1" applyBorder="1"/>
    <xf numFmtId="2" fontId="7" fillId="0" borderId="0" xfId="0" applyNumberFormat="1" applyFont="1"/>
    <xf numFmtId="2" fontId="7" fillId="0" borderId="6" xfId="0" applyNumberFormat="1" applyFont="1" applyBorder="1"/>
    <xf numFmtId="2" fontId="7" fillId="0" borderId="7" xfId="0" applyNumberFormat="1" applyFont="1" applyBorder="1"/>
    <xf numFmtId="2" fontId="7" fillId="0" borderId="4" xfId="0" applyNumberFormat="1" applyFont="1" applyBorder="1"/>
    <xf numFmtId="2" fontId="7" fillId="0" borderId="8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2" fontId="9" fillId="0" borderId="6" xfId="0" applyNumberFormat="1" applyFont="1" applyBorder="1"/>
    <xf numFmtId="2" fontId="9" fillId="0" borderId="0" xfId="0" applyNumberFormat="1" applyFont="1"/>
    <xf numFmtId="2" fontId="9" fillId="0" borderId="4" xfId="0" applyNumberFormat="1" applyFont="1" applyBorder="1"/>
    <xf numFmtId="0" fontId="10" fillId="0" borderId="0" xfId="0" applyFont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782FC-DA8B-4C9D-B345-25F6F88AC6F8}">
  <dimension ref="A1:R63"/>
  <sheetViews>
    <sheetView tabSelected="1" topLeftCell="H4" workbookViewId="0">
      <selection activeCell="C5" sqref="C5:J5"/>
    </sheetView>
  </sheetViews>
  <sheetFormatPr baseColWidth="10" defaultRowHeight="15" x14ac:dyDescent="0.25"/>
  <cols>
    <col min="5" max="5" width="14.7109375" customWidth="1"/>
    <col min="6" max="6" width="15.28515625" customWidth="1"/>
    <col min="7" max="7" width="16.42578125" customWidth="1"/>
    <col min="8" max="8" width="18.85546875" customWidth="1"/>
    <col min="9" max="9" width="17.5703125" customWidth="1"/>
    <col min="10" max="10" width="14.5703125" customWidth="1"/>
    <col min="13" max="13" width="40.28515625" customWidth="1"/>
    <col min="14" max="14" width="22.28515625" customWidth="1"/>
    <col min="15" max="15" width="17.42578125" customWidth="1"/>
    <col min="16" max="16" width="16.85546875" customWidth="1"/>
  </cols>
  <sheetData>
    <row r="1" spans="1:18" ht="18.75" x14ac:dyDescent="0.3">
      <c r="C1" s="2" t="s">
        <v>61</v>
      </c>
      <c r="D1" s="2"/>
    </row>
    <row r="2" spans="1:18" ht="19.5" x14ac:dyDescent="0.35">
      <c r="C2" s="30" t="s">
        <v>62</v>
      </c>
      <c r="D2" s="30"/>
      <c r="E2" s="31"/>
    </row>
    <row r="3" spans="1:18" ht="19.5" thickBot="1" x14ac:dyDescent="0.35">
      <c r="A3" s="1"/>
      <c r="B3" s="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47.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3" t="s">
        <v>1</v>
      </c>
      <c r="N4" s="4" t="s">
        <v>2</v>
      </c>
      <c r="O4" s="4" t="s">
        <v>3</v>
      </c>
      <c r="P4" s="4" t="s">
        <v>4</v>
      </c>
      <c r="Q4" s="4" t="s">
        <v>5</v>
      </c>
      <c r="R4" s="1"/>
    </row>
    <row r="5" spans="1:18" ht="63.75" thickBot="1" x14ac:dyDescent="0.3">
      <c r="A5" s="1"/>
      <c r="B5" s="1"/>
      <c r="C5" s="24" t="s">
        <v>6</v>
      </c>
      <c r="D5" s="24" t="s">
        <v>7</v>
      </c>
      <c r="E5" s="15" t="s">
        <v>8</v>
      </c>
      <c r="F5" s="15" t="s">
        <v>9</v>
      </c>
      <c r="G5" s="15" t="s">
        <v>10</v>
      </c>
      <c r="H5" s="15" t="s">
        <v>11</v>
      </c>
      <c r="I5" s="15" t="s">
        <v>12</v>
      </c>
      <c r="J5" s="15" t="s">
        <v>13</v>
      </c>
      <c r="K5" s="1"/>
      <c r="L5" s="1"/>
      <c r="M5" s="5"/>
      <c r="N5" s="6" t="s">
        <v>14</v>
      </c>
      <c r="O5" s="6" t="s">
        <v>15</v>
      </c>
      <c r="P5" s="6" t="s">
        <v>16</v>
      </c>
      <c r="Q5" s="6" t="s">
        <v>17</v>
      </c>
      <c r="R5" s="1"/>
    </row>
    <row r="6" spans="1:18" ht="21.75" customHeight="1" x14ac:dyDescent="0.25">
      <c r="A6" s="1"/>
      <c r="B6" s="1"/>
      <c r="C6" s="7">
        <v>4.5109399999999997</v>
      </c>
      <c r="D6" s="7">
        <v>5.5051499999999995</v>
      </c>
      <c r="E6" s="7">
        <v>5.2258499999999986</v>
      </c>
      <c r="F6" s="7">
        <v>4.8216000000000001</v>
      </c>
      <c r="G6" s="7">
        <v>4.7044899999999998</v>
      </c>
      <c r="H6" s="7">
        <v>3.9739000000000004</v>
      </c>
      <c r="I6" s="7">
        <v>5.0469999999999997</v>
      </c>
      <c r="J6" s="7">
        <v>4.876479999999999</v>
      </c>
      <c r="K6" s="1"/>
      <c r="L6" s="1"/>
      <c r="M6" s="8" t="s">
        <v>6</v>
      </c>
      <c r="N6" s="8" t="s">
        <v>18</v>
      </c>
      <c r="O6" s="8" t="s">
        <v>19</v>
      </c>
      <c r="P6" s="8" t="s">
        <v>20</v>
      </c>
      <c r="Q6" s="8" t="s">
        <v>21</v>
      </c>
      <c r="R6" s="1"/>
    </row>
    <row r="7" spans="1:18" ht="21.75" customHeight="1" x14ac:dyDescent="0.25">
      <c r="A7" s="1"/>
      <c r="B7" s="1"/>
      <c r="C7" s="7">
        <v>3.9621400000000002</v>
      </c>
      <c r="D7" s="7">
        <v>5.9196900000000001</v>
      </c>
      <c r="E7" s="7">
        <v>4.6329500000000001</v>
      </c>
      <c r="F7" s="7">
        <v>5.6820399999999989</v>
      </c>
      <c r="G7" s="7">
        <v>4.9391999999999996</v>
      </c>
      <c r="H7" s="7">
        <v>5.9593799999999995</v>
      </c>
      <c r="I7" s="7">
        <v>5.0636600000000005</v>
      </c>
      <c r="J7" s="7">
        <v>5.4047000000000001</v>
      </c>
      <c r="K7" s="1"/>
      <c r="L7" s="1"/>
      <c r="M7" s="8" t="s">
        <v>7</v>
      </c>
      <c r="N7" s="8" t="s">
        <v>22</v>
      </c>
      <c r="O7" s="8" t="s">
        <v>23</v>
      </c>
      <c r="P7" s="8" t="s">
        <v>24</v>
      </c>
      <c r="Q7" s="8" t="s">
        <v>25</v>
      </c>
      <c r="R7" s="1"/>
    </row>
    <row r="8" spans="1:18" ht="19.5" customHeight="1" x14ac:dyDescent="0.25">
      <c r="A8" s="1"/>
      <c r="B8" s="1"/>
      <c r="C8" s="7">
        <v>3.7034199999999999</v>
      </c>
      <c r="D8" s="7">
        <v>6.146069999999999</v>
      </c>
      <c r="E8" s="7">
        <v>4.6799900000000001</v>
      </c>
      <c r="F8" s="7">
        <v>6.3871500000000001</v>
      </c>
      <c r="G8" s="7">
        <v>4.8843199999999998</v>
      </c>
      <c r="H8" s="7">
        <v>6.1318599999999988</v>
      </c>
      <c r="I8" s="7">
        <v>7.0329700000000006</v>
      </c>
      <c r="J8" s="7">
        <v>5.3527599999999991</v>
      </c>
      <c r="K8" s="1"/>
      <c r="L8" s="1"/>
      <c r="M8" s="9" t="s">
        <v>26</v>
      </c>
      <c r="N8" s="8" t="s">
        <v>27</v>
      </c>
      <c r="O8" s="8" t="s">
        <v>28</v>
      </c>
      <c r="P8" s="8" t="s">
        <v>29</v>
      </c>
      <c r="Q8" s="8" t="s">
        <v>30</v>
      </c>
      <c r="R8" s="1"/>
    </row>
    <row r="9" spans="1:18" ht="24" customHeight="1" x14ac:dyDescent="0.25">
      <c r="A9" s="1"/>
      <c r="B9" s="1"/>
      <c r="C9" s="7">
        <v>4.4472399999999999</v>
      </c>
      <c r="D9" s="7">
        <v>4.5290699999999999</v>
      </c>
      <c r="E9" s="7">
        <v>5.7707299999999995</v>
      </c>
      <c r="F9" s="7">
        <v>5.6134399999999998</v>
      </c>
      <c r="G9" s="7">
        <v>4.6937100000000003</v>
      </c>
      <c r="H9" s="7">
        <v>7.1686999999999985</v>
      </c>
      <c r="I9" s="7">
        <v>5.5242599999999991</v>
      </c>
      <c r="J9" s="7">
        <v>4.9460600000000001</v>
      </c>
      <c r="K9" s="1"/>
      <c r="L9" s="1"/>
      <c r="M9" s="9" t="s">
        <v>31</v>
      </c>
      <c r="N9" s="8" t="s">
        <v>32</v>
      </c>
      <c r="O9" s="8" t="s">
        <v>33</v>
      </c>
      <c r="P9" s="8" t="s">
        <v>34</v>
      </c>
      <c r="Q9" s="8" t="s">
        <v>35</v>
      </c>
      <c r="R9" s="1"/>
    </row>
    <row r="10" spans="1:18" ht="24.75" customHeight="1" x14ac:dyDescent="0.25">
      <c r="A10" s="1"/>
      <c r="B10" s="1"/>
      <c r="C10" s="7">
        <v>4.8799100000000006</v>
      </c>
      <c r="D10" s="7">
        <v>6.2430899999999996</v>
      </c>
      <c r="E10" s="7">
        <v>5.9853500000000004</v>
      </c>
      <c r="F10" s="7">
        <v>4.6721499999999994</v>
      </c>
      <c r="G10" s="7">
        <v>4.8186599999999995</v>
      </c>
      <c r="H10" s="7">
        <v>3.9988900000000003</v>
      </c>
      <c r="I10" s="7">
        <v>4.4673300000000014</v>
      </c>
      <c r="J10" s="7">
        <v>5.7462300000000006</v>
      </c>
      <c r="K10" s="1"/>
      <c r="L10" s="1"/>
      <c r="M10" s="9" t="s">
        <v>36</v>
      </c>
      <c r="N10" s="8" t="s">
        <v>37</v>
      </c>
      <c r="O10" s="8" t="s">
        <v>38</v>
      </c>
      <c r="P10" s="8" t="s">
        <v>39</v>
      </c>
      <c r="Q10" s="8" t="s">
        <v>40</v>
      </c>
      <c r="R10" s="1"/>
    </row>
    <row r="11" spans="1:18" ht="19.5" customHeight="1" x14ac:dyDescent="0.25">
      <c r="A11" s="1"/>
      <c r="B11" s="1"/>
      <c r="C11" s="7">
        <v>4.2136500000000003</v>
      </c>
      <c r="D11" s="7">
        <v>4.7427099999999989</v>
      </c>
      <c r="E11" s="7">
        <v>4.6451999999999991</v>
      </c>
      <c r="F11" s="7">
        <v>5.4100899999999994</v>
      </c>
      <c r="G11" s="7">
        <v>5.8981300000000001</v>
      </c>
      <c r="H11" s="7">
        <v>4.7373199999999995</v>
      </c>
      <c r="I11" s="7">
        <v>4.4663500000000003</v>
      </c>
      <c r="J11" s="7">
        <v>5.8050300000000004</v>
      </c>
      <c r="K11" s="1"/>
      <c r="L11" s="1"/>
      <c r="M11" s="9" t="s">
        <v>41</v>
      </c>
      <c r="N11" s="8" t="s">
        <v>42</v>
      </c>
      <c r="O11" s="8" t="s">
        <v>43</v>
      </c>
      <c r="P11" s="8" t="s">
        <v>44</v>
      </c>
      <c r="Q11" s="8" t="s">
        <v>45</v>
      </c>
      <c r="R11" s="1"/>
    </row>
    <row r="12" spans="1:18" ht="21" customHeight="1" x14ac:dyDescent="0.25">
      <c r="A12" s="1"/>
      <c r="B12" s="1"/>
      <c r="C12" s="10">
        <v>4.1155100000000004</v>
      </c>
      <c r="D12" s="10">
        <v>4.8524700000000003</v>
      </c>
      <c r="E12" s="10">
        <v>5.0773799999999998</v>
      </c>
      <c r="F12" s="10">
        <v>6.3175699999999999</v>
      </c>
      <c r="G12" s="10">
        <v>4.6927300000000001</v>
      </c>
      <c r="H12" s="10">
        <v>5.1283399999999997</v>
      </c>
      <c r="I12" s="10">
        <v>4.790729999999999</v>
      </c>
      <c r="J12" s="10">
        <v>6.0568900000000001</v>
      </c>
      <c r="K12" s="1"/>
      <c r="L12" s="1"/>
      <c r="M12" s="9" t="s">
        <v>46</v>
      </c>
      <c r="N12" s="8" t="s">
        <v>47</v>
      </c>
      <c r="O12" s="8" t="s">
        <v>48</v>
      </c>
      <c r="P12" s="8" t="s">
        <v>49</v>
      </c>
      <c r="Q12" s="8" t="s">
        <v>50</v>
      </c>
      <c r="R12" s="1"/>
    </row>
    <row r="13" spans="1:18" ht="19.5" customHeight="1" thickBot="1" x14ac:dyDescent="0.3">
      <c r="A13" s="1"/>
      <c r="B13" s="11" t="s">
        <v>51</v>
      </c>
      <c r="C13" s="7">
        <f t="shared" ref="C13:J13" si="0">AVERAGE(C6:C12)</f>
        <v>4.2618300000000007</v>
      </c>
      <c r="D13" s="7">
        <f t="shared" si="0"/>
        <v>5.4197499999999996</v>
      </c>
      <c r="E13" s="7">
        <f t="shared" si="0"/>
        <v>5.1453499999999996</v>
      </c>
      <c r="F13" s="7">
        <f t="shared" si="0"/>
        <v>5.5577199999999989</v>
      </c>
      <c r="G13" s="7">
        <f t="shared" si="0"/>
        <v>4.9473199999999995</v>
      </c>
      <c r="H13" s="7">
        <f t="shared" si="0"/>
        <v>5.2997699999999996</v>
      </c>
      <c r="I13" s="7">
        <f t="shared" si="0"/>
        <v>5.1989000000000001</v>
      </c>
      <c r="J13" s="7">
        <f t="shared" si="0"/>
        <v>5.4554499999999999</v>
      </c>
      <c r="K13" s="1"/>
      <c r="L13" s="1"/>
      <c r="M13" s="12" t="s">
        <v>13</v>
      </c>
      <c r="N13" s="12" t="s">
        <v>52</v>
      </c>
      <c r="O13" s="12" t="s">
        <v>53</v>
      </c>
      <c r="P13" s="12" t="s">
        <v>54</v>
      </c>
      <c r="Q13" s="12" t="s">
        <v>55</v>
      </c>
      <c r="R13" s="1"/>
    </row>
    <row r="14" spans="1:18" x14ac:dyDescent="0.25">
      <c r="A14" s="1"/>
      <c r="B14" s="11" t="s">
        <v>56</v>
      </c>
      <c r="C14" s="7">
        <f t="shared" ref="C14:J14" si="1">_xlfn.STDEV.S(C6:C12)</f>
        <v>0.38811987529628017</v>
      </c>
      <c r="D14" s="7">
        <f t="shared" si="1"/>
        <v>0.71135589826752987</v>
      </c>
      <c r="E14" s="7">
        <f t="shared" si="1"/>
        <v>0.55333293585327092</v>
      </c>
      <c r="F14" s="7">
        <f t="shared" si="1"/>
        <v>0.66229246112776718</v>
      </c>
      <c r="G14" s="7">
        <f t="shared" si="1"/>
        <v>0.43064457409794449</v>
      </c>
      <c r="H14" s="7">
        <f t="shared" si="1"/>
        <v>1.1843645795531055</v>
      </c>
      <c r="I14" s="7">
        <f t="shared" si="1"/>
        <v>0.88970615733510738</v>
      </c>
      <c r="J14" s="7">
        <f t="shared" si="1"/>
        <v>0.44277430104587934</v>
      </c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/>
      <c r="B15" s="11" t="s">
        <v>57</v>
      </c>
      <c r="C15" s="7">
        <f t="shared" ref="C15:J15" si="2">C14/SQRT(7)</f>
        <v>0.1466955241307655</v>
      </c>
      <c r="D15" s="7">
        <f t="shared" si="2"/>
        <v>0.26886725721069238</v>
      </c>
      <c r="E15" s="7">
        <f t="shared" si="2"/>
        <v>0.20914019149843008</v>
      </c>
      <c r="F15" s="7">
        <f t="shared" si="2"/>
        <v>0.25032302104814064</v>
      </c>
      <c r="G15" s="7">
        <f t="shared" si="2"/>
        <v>0.16276834950321267</v>
      </c>
      <c r="H15" s="7">
        <f t="shared" si="2"/>
        <v>0.44764773416158449</v>
      </c>
      <c r="I15" s="7">
        <f t="shared" si="2"/>
        <v>0.33627731889022844</v>
      </c>
      <c r="J15" s="7">
        <f t="shared" si="2"/>
        <v>0.1673529553568347</v>
      </c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8.75" x14ac:dyDescent="0.3">
      <c r="A18" s="1"/>
      <c r="B18" s="2" t="s">
        <v>58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3"/>
      <c r="C20" s="13"/>
      <c r="D20" s="13"/>
      <c r="E20" s="13"/>
      <c r="F20" s="13"/>
      <c r="G20" s="13"/>
      <c r="H20" s="13"/>
      <c r="I20" s="13"/>
      <c r="J20" s="1"/>
      <c r="K20" s="1"/>
      <c r="L20" s="1"/>
      <c r="M20" s="1"/>
      <c r="N20" s="1"/>
      <c r="O20" s="1"/>
      <c r="P20" s="1"/>
      <c r="Q20" s="1"/>
      <c r="R20" s="1"/>
    </row>
    <row r="21" spans="1:18" ht="63" x14ac:dyDescent="0.25">
      <c r="A21" s="1"/>
      <c r="B21" s="14" t="s">
        <v>6</v>
      </c>
      <c r="C21" s="14" t="s">
        <v>7</v>
      </c>
      <c r="D21" s="15" t="s">
        <v>8</v>
      </c>
      <c r="E21" s="15" t="s">
        <v>9</v>
      </c>
      <c r="F21" s="15" t="s">
        <v>10</v>
      </c>
      <c r="G21" s="15" t="s">
        <v>11</v>
      </c>
      <c r="H21" s="15" t="s">
        <v>12</v>
      </c>
      <c r="I21" s="15" t="s">
        <v>13</v>
      </c>
      <c r="J21" s="1"/>
      <c r="K21" s="1"/>
      <c r="L21" s="1"/>
      <c r="M21" s="1"/>
      <c r="N21" s="1"/>
      <c r="O21" s="1"/>
      <c r="P21" s="1"/>
      <c r="Q21" s="1"/>
      <c r="R21" s="1"/>
    </row>
    <row r="22" spans="1:18" ht="15.75" x14ac:dyDescent="0.25">
      <c r="A22" s="1"/>
      <c r="B22" s="16">
        <v>6.1120000000000001</v>
      </c>
      <c r="C22" s="17">
        <v>6.903999999999999</v>
      </c>
      <c r="D22" s="17">
        <v>6.5239999999999991</v>
      </c>
      <c r="E22" s="17">
        <v>7.4440000000000008</v>
      </c>
      <c r="F22" s="17">
        <v>6.742</v>
      </c>
      <c r="G22" s="17">
        <v>6.2279999999999998</v>
      </c>
      <c r="H22" s="17">
        <v>6.9460000000000006</v>
      </c>
      <c r="I22" s="18">
        <v>7.3559999999999999</v>
      </c>
      <c r="J22" s="1"/>
      <c r="K22" s="1"/>
      <c r="L22" s="1"/>
      <c r="M22" s="1"/>
      <c r="N22" s="1"/>
      <c r="O22" s="1"/>
      <c r="P22" s="1"/>
      <c r="Q22" s="1"/>
      <c r="R22" s="1"/>
    </row>
    <row r="23" spans="1:18" ht="15.75" x14ac:dyDescent="0.25">
      <c r="A23" s="1"/>
      <c r="B23" s="16">
        <v>6.7140000000000004</v>
      </c>
      <c r="C23" s="17">
        <v>7.44</v>
      </c>
      <c r="D23" s="17">
        <v>7.6620000000000008</v>
      </c>
      <c r="E23" s="17">
        <v>7.7080000000000002</v>
      </c>
      <c r="F23" s="17">
        <v>7.1400000000000006</v>
      </c>
      <c r="G23" s="17">
        <v>7.2060000000000004</v>
      </c>
      <c r="H23" s="17">
        <v>7.6079999999999997</v>
      </c>
      <c r="I23" s="18">
        <v>7.6</v>
      </c>
      <c r="J23" s="1"/>
      <c r="K23" s="1"/>
      <c r="L23" s="1"/>
      <c r="M23" s="1"/>
      <c r="N23" s="1"/>
      <c r="O23" s="1"/>
      <c r="P23" s="1"/>
      <c r="Q23" s="1"/>
      <c r="R23" s="1"/>
    </row>
    <row r="24" spans="1:18" ht="15.75" x14ac:dyDescent="0.25">
      <c r="A24" s="1"/>
      <c r="B24" s="16">
        <v>6</v>
      </c>
      <c r="C24" s="17">
        <v>6.2059999999999995</v>
      </c>
      <c r="D24" s="17">
        <v>6.6519999999999992</v>
      </c>
      <c r="E24" s="17">
        <v>6.5760000000000005</v>
      </c>
      <c r="F24" s="17">
        <v>6.6360000000000001</v>
      </c>
      <c r="G24" s="17">
        <v>6.7760000000000007</v>
      </c>
      <c r="H24" s="17">
        <v>7.2239999999999993</v>
      </c>
      <c r="I24" s="18">
        <v>7.5140000000000002</v>
      </c>
      <c r="J24" s="1"/>
      <c r="K24" s="1"/>
      <c r="L24" s="1"/>
      <c r="M24" s="1"/>
      <c r="N24" s="1"/>
      <c r="O24" s="1"/>
      <c r="P24" s="1"/>
      <c r="Q24" s="1"/>
      <c r="R24" s="1"/>
    </row>
    <row r="25" spans="1:18" ht="15.75" x14ac:dyDescent="0.25">
      <c r="A25" s="1"/>
      <c r="B25" s="16">
        <v>6.3260000000000005</v>
      </c>
      <c r="C25" s="17">
        <v>7.4580000000000002</v>
      </c>
      <c r="D25" s="17">
        <v>5.8840000000000003</v>
      </c>
      <c r="E25" s="17">
        <v>7.5200000000000005</v>
      </c>
      <c r="F25" s="17">
        <v>7.2240000000000011</v>
      </c>
      <c r="G25" s="17">
        <v>6.3920000000000003</v>
      </c>
      <c r="H25" s="17">
        <v>6.2760000000000007</v>
      </c>
      <c r="I25" s="18">
        <v>7.2279999999999998</v>
      </c>
      <c r="J25" s="1"/>
      <c r="K25" s="1"/>
      <c r="L25" s="1"/>
      <c r="M25" s="1"/>
      <c r="N25" s="1"/>
      <c r="O25" s="1"/>
      <c r="P25" s="1"/>
      <c r="Q25" s="1"/>
      <c r="R25" s="1"/>
    </row>
    <row r="26" spans="1:18" ht="15.75" x14ac:dyDescent="0.25">
      <c r="A26" s="1"/>
      <c r="B26" s="19">
        <v>5.6839999999999993</v>
      </c>
      <c r="C26" s="20">
        <v>6.7120000000000006</v>
      </c>
      <c r="D26" s="20">
        <v>6.4340000000000002</v>
      </c>
      <c r="E26" s="20">
        <v>7.31</v>
      </c>
      <c r="F26" s="20">
        <v>6.0380000000000003</v>
      </c>
      <c r="G26" s="20">
        <v>7.8679999999999994</v>
      </c>
      <c r="H26" s="20">
        <v>6.9859999999999998</v>
      </c>
      <c r="I26" s="21">
        <v>6.0220000000000002</v>
      </c>
      <c r="J26" s="1"/>
      <c r="K26" s="1"/>
      <c r="L26" s="1"/>
      <c r="M26" s="1"/>
      <c r="N26" s="1"/>
      <c r="O26" s="1"/>
      <c r="P26" s="1"/>
      <c r="Q26" s="1"/>
      <c r="R26" s="1"/>
    </row>
    <row r="27" spans="1:18" ht="15.75" x14ac:dyDescent="0.25">
      <c r="A27" s="11" t="s">
        <v>51</v>
      </c>
      <c r="B27" s="17">
        <f>AVERAGE(B22:B26)</f>
        <v>6.1671999999999993</v>
      </c>
      <c r="C27" s="17">
        <f t="shared" ref="C27:I27" si="3">AVERAGE(C22:C26)</f>
        <v>6.944</v>
      </c>
      <c r="D27" s="17">
        <f t="shared" si="3"/>
        <v>6.6311999999999998</v>
      </c>
      <c r="E27" s="17">
        <f t="shared" si="3"/>
        <v>7.3116000000000003</v>
      </c>
      <c r="F27" s="17">
        <f t="shared" si="3"/>
        <v>6.7560000000000002</v>
      </c>
      <c r="G27" s="17">
        <f t="shared" si="3"/>
        <v>6.8940000000000001</v>
      </c>
      <c r="H27" s="17">
        <f t="shared" si="3"/>
        <v>7.008</v>
      </c>
      <c r="I27" s="17">
        <f t="shared" si="3"/>
        <v>7.1440000000000001</v>
      </c>
      <c r="J27" s="1"/>
      <c r="K27" s="1"/>
      <c r="L27" s="1"/>
      <c r="M27" s="1"/>
      <c r="N27" s="1"/>
      <c r="O27" s="1"/>
      <c r="P27" s="1"/>
      <c r="Q27" s="1"/>
      <c r="R27" s="1"/>
    </row>
    <row r="28" spans="1:18" ht="15.75" x14ac:dyDescent="0.25">
      <c r="A28" s="11" t="s">
        <v>56</v>
      </c>
      <c r="B28" s="17">
        <f>_xlfn.STDEV.S(B22:B26)</f>
        <v>0.38363159411080877</v>
      </c>
      <c r="C28" s="17">
        <f t="shared" ref="C28:I28" si="4">_xlfn.STDEV.S(C22:C26)</f>
        <v>0.52684912451289156</v>
      </c>
      <c r="D28" s="17">
        <f t="shared" si="4"/>
        <v>0.64646515760712131</v>
      </c>
      <c r="E28" s="17">
        <f t="shared" si="4"/>
        <v>0.43566133636116933</v>
      </c>
      <c r="F28" s="17">
        <f t="shared" si="4"/>
        <v>0.47344482255063292</v>
      </c>
      <c r="G28" s="17">
        <f t="shared" si="4"/>
        <v>0.66247716941793522</v>
      </c>
      <c r="H28" s="17">
        <f t="shared" si="4"/>
        <v>0.48652029762384996</v>
      </c>
      <c r="I28" s="17">
        <f t="shared" si="4"/>
        <v>0.64337391927245524</v>
      </c>
      <c r="J28" s="1"/>
      <c r="K28" s="1"/>
      <c r="L28" s="1"/>
      <c r="M28" s="1"/>
      <c r="N28" s="1"/>
      <c r="O28" s="1"/>
      <c r="P28" s="1"/>
      <c r="Q28" s="1"/>
      <c r="R28" s="1"/>
    </row>
    <row r="29" spans="1:18" ht="15.75" x14ac:dyDescent="0.25">
      <c r="A29" s="11" t="s">
        <v>57</v>
      </c>
      <c r="B29" s="17">
        <f>B28/SQRT(5)</f>
        <v>0.17156526454967527</v>
      </c>
      <c r="C29" s="17">
        <f t="shared" ref="C29:I29" si="5">C28/SQRT(5)</f>
        <v>0.23561409125941526</v>
      </c>
      <c r="D29" s="17">
        <f t="shared" si="5"/>
        <v>0.28910800749892768</v>
      </c>
      <c r="E29" s="17">
        <f t="shared" si="5"/>
        <v>0.19483367265439508</v>
      </c>
      <c r="F29" s="17">
        <f t="shared" si="5"/>
        <v>0.21173096136370811</v>
      </c>
      <c r="G29" s="17">
        <f t="shared" si="5"/>
        <v>0.29626879687202956</v>
      </c>
      <c r="H29" s="17">
        <f t="shared" si="5"/>
        <v>0.21757849158407158</v>
      </c>
      <c r="I29" s="17">
        <f t="shared" si="5"/>
        <v>0.28772556368873436</v>
      </c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8.75" x14ac:dyDescent="0.25">
      <c r="A32" s="1"/>
      <c r="B32" s="1"/>
      <c r="C32" s="22" t="s">
        <v>59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63" x14ac:dyDescent="0.25">
      <c r="A34" s="1"/>
      <c r="B34" s="23"/>
      <c r="C34" s="24" t="s">
        <v>6</v>
      </c>
      <c r="D34" s="24" t="s">
        <v>7</v>
      </c>
      <c r="E34" s="15" t="s">
        <v>8</v>
      </c>
      <c r="F34" s="15" t="s">
        <v>9</v>
      </c>
      <c r="G34" s="15" t="s">
        <v>10</v>
      </c>
      <c r="H34" s="15" t="s">
        <v>11</v>
      </c>
      <c r="I34" s="15" t="s">
        <v>12</v>
      </c>
      <c r="J34" s="15" t="s">
        <v>13</v>
      </c>
      <c r="K34" s="1"/>
      <c r="L34" s="1"/>
      <c r="M34" s="1"/>
      <c r="N34" s="1"/>
      <c r="O34" s="1"/>
      <c r="P34" s="1"/>
      <c r="Q34" s="1"/>
      <c r="R34" s="1"/>
    </row>
    <row r="35" spans="1:18" ht="15.75" x14ac:dyDescent="0.25">
      <c r="A35" s="1"/>
      <c r="B35" s="1"/>
      <c r="C35" s="16">
        <v>0.29382343445082815</v>
      </c>
      <c r="D35" s="17">
        <v>0.34878681424729319</v>
      </c>
      <c r="E35" s="17">
        <v>0.37341760891605791</v>
      </c>
      <c r="F35" s="17">
        <v>0.34757711458135038</v>
      </c>
      <c r="G35" s="17">
        <v>0.35202386304253697</v>
      </c>
      <c r="H35" s="17">
        <v>0.33672342911280007</v>
      </c>
      <c r="I35" s="17">
        <v>0.37603510567363241</v>
      </c>
      <c r="J35" s="18">
        <v>0.41804887630752346</v>
      </c>
      <c r="K35" s="1"/>
      <c r="L35" s="1"/>
      <c r="M35" s="1"/>
      <c r="N35" s="1"/>
      <c r="O35" s="1"/>
      <c r="P35" s="1"/>
      <c r="Q35" s="1"/>
      <c r="R35" s="1"/>
    </row>
    <row r="36" spans="1:18" ht="15.75" x14ac:dyDescent="0.25">
      <c r="A36" s="1"/>
      <c r="B36" s="1"/>
      <c r="C36" s="16">
        <v>0.29329819341499247</v>
      </c>
      <c r="D36" s="17">
        <v>0.44022960123307392</v>
      </c>
      <c r="E36" s="17">
        <v>0.46411965241917857</v>
      </c>
      <c r="F36" s="17">
        <v>0.44272077736149978</v>
      </c>
      <c r="G36" s="17">
        <v>0.41661557918487263</v>
      </c>
      <c r="H36" s="17">
        <v>0.4251967113720847</v>
      </c>
      <c r="I36" s="17">
        <v>0.4209628665040735</v>
      </c>
      <c r="J36" s="18">
        <v>0.43964783453965978</v>
      </c>
      <c r="K36" s="1"/>
      <c r="L36" s="1"/>
      <c r="M36" s="1"/>
      <c r="N36" s="1"/>
      <c r="O36" s="1"/>
      <c r="P36" s="1"/>
      <c r="Q36" s="1"/>
      <c r="R36" s="1"/>
    </row>
    <row r="37" spans="1:18" ht="15.75" x14ac:dyDescent="0.25">
      <c r="A37" s="1"/>
      <c r="B37" s="1"/>
      <c r="C37" s="16">
        <v>0.27270756046889694</v>
      </c>
      <c r="D37" s="17">
        <v>0.34543312483842831</v>
      </c>
      <c r="E37" s="17">
        <v>0.38016693826858772</v>
      </c>
      <c r="F37" s="17">
        <v>0.38564911756021347</v>
      </c>
      <c r="G37" s="17">
        <v>0.35512078838127986</v>
      </c>
      <c r="H37" s="17">
        <v>0.31694574943650883</v>
      </c>
      <c r="I37" s="17">
        <v>0.40329488367762495</v>
      </c>
      <c r="J37" s="18">
        <v>0.40387290122434893</v>
      </c>
      <c r="K37" s="1"/>
      <c r="L37" s="1"/>
      <c r="M37" s="1"/>
      <c r="N37" s="1"/>
      <c r="O37" s="1"/>
      <c r="P37" s="1"/>
      <c r="Q37" s="1"/>
      <c r="R37" s="1"/>
    </row>
    <row r="38" spans="1:18" ht="15.75" x14ac:dyDescent="0.25">
      <c r="A38" s="1"/>
      <c r="B38" s="1"/>
      <c r="C38" s="16">
        <v>0.29554913098387009</v>
      </c>
      <c r="D38" s="17">
        <v>0.46608428311777178</v>
      </c>
      <c r="E38" s="17">
        <v>0.33318124458400949</v>
      </c>
      <c r="F38" s="17">
        <v>0.41445828522665046</v>
      </c>
      <c r="G38" s="17">
        <v>0.34211643513741574</v>
      </c>
      <c r="H38" s="17">
        <v>0.30192627182629123</v>
      </c>
      <c r="I38" s="17">
        <v>0.31512827730820742</v>
      </c>
      <c r="J38" s="18">
        <v>0.41534149811501758</v>
      </c>
      <c r="K38" s="1"/>
      <c r="L38" s="1"/>
      <c r="M38" s="1"/>
      <c r="N38" s="1"/>
      <c r="O38" s="1"/>
      <c r="P38" s="1"/>
      <c r="Q38" s="1"/>
      <c r="R38" s="1"/>
    </row>
    <row r="39" spans="1:18" ht="15.75" x14ac:dyDescent="0.25">
      <c r="A39" s="1"/>
      <c r="B39" s="1"/>
      <c r="C39" s="19">
        <v>0.28980178973821935</v>
      </c>
      <c r="D39" s="20">
        <v>0.47325474750309121</v>
      </c>
      <c r="E39" s="20">
        <v>0.42095884721116938</v>
      </c>
      <c r="F39" s="20">
        <v>0.37821758087895696</v>
      </c>
      <c r="G39" s="20">
        <v>0.42258876495544645</v>
      </c>
      <c r="H39" s="20">
        <v>0.55346236094047596</v>
      </c>
      <c r="I39" s="20">
        <v>0.47798195823663292</v>
      </c>
      <c r="J39" s="21">
        <v>0.39315026441971002</v>
      </c>
      <c r="K39" s="1"/>
      <c r="L39" s="1"/>
      <c r="M39" s="1"/>
      <c r="N39" s="1"/>
      <c r="O39" s="1"/>
      <c r="P39" s="1"/>
      <c r="Q39" s="1"/>
      <c r="R39" s="1"/>
    </row>
    <row r="40" spans="1:18" ht="15.75" x14ac:dyDescent="0.25">
      <c r="A40" s="1"/>
      <c r="B40" s="11" t="s">
        <v>51</v>
      </c>
      <c r="C40" s="17">
        <f>AVERAGE(C35:C39)</f>
        <v>0.28903602181136134</v>
      </c>
      <c r="D40" s="17">
        <f t="shared" ref="D40:J40" si="6">AVERAGE(D35:D39)</f>
        <v>0.41475771418793173</v>
      </c>
      <c r="E40" s="17">
        <f t="shared" si="6"/>
        <v>0.39436885827980062</v>
      </c>
      <c r="F40" s="17">
        <f t="shared" si="6"/>
        <v>0.3937245751217342</v>
      </c>
      <c r="G40" s="17">
        <f t="shared" si="6"/>
        <v>0.37769308614031039</v>
      </c>
      <c r="H40" s="17">
        <f t="shared" si="6"/>
        <v>0.38685090453763216</v>
      </c>
      <c r="I40" s="17">
        <f t="shared" si="6"/>
        <v>0.3986806182800342</v>
      </c>
      <c r="J40" s="17">
        <f t="shared" si="6"/>
        <v>0.41401227492125192</v>
      </c>
      <c r="K40" s="1"/>
      <c r="L40" s="1"/>
      <c r="M40" s="1"/>
      <c r="N40" s="1"/>
      <c r="O40" s="1"/>
      <c r="P40" s="1"/>
      <c r="Q40" s="1"/>
      <c r="R40" s="1"/>
    </row>
    <row r="41" spans="1:18" ht="15.75" x14ac:dyDescent="0.25">
      <c r="A41" s="1"/>
      <c r="B41" s="11" t="s">
        <v>56</v>
      </c>
      <c r="C41" s="17">
        <f>_xlfn.STDEV.S(C35:C39)</f>
        <v>9.3636406912923371E-3</v>
      </c>
      <c r="D41" s="17">
        <f t="shared" ref="D41:I41" si="7">_xlfn.STDEV.S(D35:D39)</f>
        <v>6.2974588013499186E-2</v>
      </c>
      <c r="E41" s="17">
        <f t="shared" si="7"/>
        <v>4.9891818583150907E-2</v>
      </c>
      <c r="F41" s="17">
        <f t="shared" si="7"/>
        <v>3.6282856035028607E-2</v>
      </c>
      <c r="G41" s="17">
        <f t="shared" si="7"/>
        <v>3.8615729237653974E-2</v>
      </c>
      <c r="H41" s="17">
        <f t="shared" si="7"/>
        <v>0.10469176907689212</v>
      </c>
      <c r="I41" s="17">
        <f t="shared" si="7"/>
        <v>5.9791942335628248E-2</v>
      </c>
      <c r="J41" s="17">
        <f>_xlfn.STDEV.S(J35:J39)</f>
        <v>1.7416036310907042E-2</v>
      </c>
      <c r="K41" s="1"/>
      <c r="L41" s="1"/>
      <c r="M41" s="1"/>
      <c r="N41" s="1"/>
      <c r="O41" s="1"/>
      <c r="P41" s="1"/>
      <c r="Q41" s="1"/>
      <c r="R41" s="1"/>
    </row>
    <row r="42" spans="1:18" ht="15.75" x14ac:dyDescent="0.25">
      <c r="A42" s="1"/>
      <c r="B42" s="11" t="s">
        <v>57</v>
      </c>
      <c r="C42" s="17">
        <f>C41/SQRT(5)</f>
        <v>4.1875474205225575E-3</v>
      </c>
      <c r="D42" s="17">
        <f t="shared" ref="D42:J42" si="8">D41/SQRT(5)</f>
        <v>2.8163091930645524E-2</v>
      </c>
      <c r="E42" s="17">
        <f t="shared" si="8"/>
        <v>2.2312299574602533E-2</v>
      </c>
      <c r="F42" s="17">
        <f t="shared" si="8"/>
        <v>1.6226186502432492E-2</v>
      </c>
      <c r="G42" s="17">
        <f t="shared" si="8"/>
        <v>1.7269479115224085E-2</v>
      </c>
      <c r="H42" s="17">
        <f t="shared" si="8"/>
        <v>4.6819582468128236E-2</v>
      </c>
      <c r="I42" s="17">
        <f t="shared" si="8"/>
        <v>2.6739769513842462E-2</v>
      </c>
      <c r="J42" s="17">
        <f t="shared" si="8"/>
        <v>7.7886882179585611E-3</v>
      </c>
      <c r="K42" s="1"/>
      <c r="L42" s="1"/>
      <c r="M42" s="1"/>
      <c r="N42" s="1"/>
      <c r="O42" s="1"/>
      <c r="P42" s="1"/>
      <c r="Q42" s="1"/>
      <c r="R42" s="1"/>
    </row>
    <row r="43" spans="1:1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8.75" x14ac:dyDescent="0.3">
      <c r="A46" s="1"/>
      <c r="B46" s="13"/>
      <c r="C46" s="2" t="s">
        <v>60</v>
      </c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63" x14ac:dyDescent="0.25">
      <c r="A48" s="1"/>
      <c r="B48" s="1"/>
      <c r="C48" s="25" t="s">
        <v>6</v>
      </c>
      <c r="D48" s="25" t="s">
        <v>7</v>
      </c>
      <c r="E48" s="26" t="s">
        <v>8</v>
      </c>
      <c r="F48" s="26" t="s">
        <v>9</v>
      </c>
      <c r="G48" s="26" t="s">
        <v>10</v>
      </c>
      <c r="H48" s="26" t="s">
        <v>11</v>
      </c>
      <c r="I48" s="26" t="s">
        <v>12</v>
      </c>
      <c r="J48" s="26" t="s">
        <v>13</v>
      </c>
      <c r="K48" s="1"/>
      <c r="L48" s="1"/>
      <c r="M48" s="1"/>
      <c r="N48" s="1"/>
      <c r="O48" s="1"/>
      <c r="P48" s="1"/>
      <c r="Q48" s="1"/>
      <c r="R48" s="1"/>
    </row>
    <row r="49" spans="1:18" ht="15.75" x14ac:dyDescent="0.25">
      <c r="A49" s="1"/>
      <c r="B49" s="1"/>
      <c r="C49" s="27">
        <v>96.120174418604662</v>
      </c>
      <c r="D49" s="27">
        <v>103.65453488372094</v>
      </c>
      <c r="E49" s="27">
        <v>131.62299418604653</v>
      </c>
      <c r="F49" s="27">
        <v>140.98386627906982</v>
      </c>
      <c r="G49" s="27">
        <v>124.65941860465118</v>
      </c>
      <c r="H49" s="27">
        <v>100.00151162790699</v>
      </c>
      <c r="I49" s="28">
        <v>135.16186046511629</v>
      </c>
      <c r="J49" s="28">
        <v>118.7232558139535</v>
      </c>
      <c r="K49" s="1"/>
      <c r="L49" s="1"/>
      <c r="M49" s="1"/>
      <c r="N49" s="1"/>
      <c r="O49" s="1"/>
      <c r="P49" s="1"/>
      <c r="Q49" s="1"/>
      <c r="R49" s="1"/>
    </row>
    <row r="50" spans="1:18" ht="15.75" x14ac:dyDescent="0.25">
      <c r="A50" s="1"/>
      <c r="B50" s="1"/>
      <c r="C50" s="27">
        <v>111.4172093023256</v>
      </c>
      <c r="D50" s="27">
        <v>112.55877906976745</v>
      </c>
      <c r="E50" s="27">
        <v>110.04732558139534</v>
      </c>
      <c r="F50" s="27">
        <v>148.86069767441865</v>
      </c>
      <c r="G50" s="27">
        <v>137.55915697674422</v>
      </c>
      <c r="H50" s="27">
        <v>99.316569767441862</v>
      </c>
      <c r="I50" s="28">
        <v>134.24860465116279</v>
      </c>
      <c r="J50" s="28">
        <v>111.75968023255814</v>
      </c>
      <c r="K50" s="1"/>
      <c r="L50" s="1"/>
      <c r="M50" s="1"/>
      <c r="N50" s="1"/>
      <c r="O50" s="1"/>
      <c r="P50" s="1"/>
      <c r="Q50" s="1"/>
      <c r="R50" s="1"/>
    </row>
    <row r="51" spans="1:18" ht="15.75" x14ac:dyDescent="0.25">
      <c r="A51" s="1"/>
      <c r="B51" s="1"/>
      <c r="C51" s="27">
        <v>98.745784883720944</v>
      </c>
      <c r="D51" s="27">
        <v>127.05671511627908</v>
      </c>
      <c r="E51" s="28">
        <v>118.26662790697677</v>
      </c>
      <c r="F51" s="27">
        <v>125.00188953488372</v>
      </c>
      <c r="G51" s="27">
        <v>127.62750000000001</v>
      </c>
      <c r="H51" s="27">
        <v>93.266249999999999</v>
      </c>
      <c r="I51" s="28">
        <v>139.49982558139538</v>
      </c>
      <c r="J51" s="28">
        <v>110.38979651162792</v>
      </c>
      <c r="K51" s="1"/>
      <c r="L51" s="1"/>
      <c r="M51" s="1"/>
      <c r="N51" s="1"/>
      <c r="O51" s="1"/>
      <c r="P51" s="1"/>
      <c r="Q51" s="1"/>
      <c r="R51" s="1"/>
    </row>
    <row r="52" spans="1:18" ht="15.75" x14ac:dyDescent="0.25">
      <c r="A52" s="1"/>
      <c r="B52" s="1"/>
      <c r="C52" s="28">
        <v>95.206918604651179</v>
      </c>
      <c r="D52" s="28">
        <v>106.39430232558142</v>
      </c>
      <c r="E52" s="28">
        <v>107.07924418604652</v>
      </c>
      <c r="F52" s="28">
        <v>123.86031976744187</v>
      </c>
      <c r="G52" s="28">
        <v>130.1389534883721</v>
      </c>
      <c r="H52" s="28">
        <v>110.73226744186047</v>
      </c>
      <c r="I52" s="28">
        <v>133.90613372093026</v>
      </c>
      <c r="J52" s="28">
        <v>124.54526162790698</v>
      </c>
      <c r="K52" s="1"/>
      <c r="L52" s="1"/>
      <c r="M52" s="1"/>
      <c r="N52" s="1"/>
      <c r="O52" s="1"/>
      <c r="P52" s="1"/>
      <c r="Q52" s="1"/>
      <c r="R52" s="1"/>
    </row>
    <row r="53" spans="1:18" ht="15.75" x14ac:dyDescent="0.25">
      <c r="A53" s="1"/>
      <c r="B53" s="1"/>
      <c r="C53" s="28">
        <v>102.51296511627909</v>
      </c>
      <c r="D53" s="28">
        <v>109.93316860465117</v>
      </c>
      <c r="E53" s="28">
        <v>112.10215116279072</v>
      </c>
      <c r="F53" s="28">
        <v>118.83741279069768</v>
      </c>
      <c r="G53" s="28">
        <v>120.54976744186048</v>
      </c>
      <c r="H53" s="28">
        <v>94.521976744186063</v>
      </c>
      <c r="I53" s="28">
        <v>124.08863372093025</v>
      </c>
      <c r="J53" s="28">
        <v>101.82802325581397</v>
      </c>
      <c r="K53" s="1"/>
      <c r="L53" s="1"/>
      <c r="M53" s="1"/>
      <c r="N53" s="1"/>
      <c r="O53" s="1"/>
      <c r="P53" s="1"/>
      <c r="Q53" s="1"/>
      <c r="R53" s="1"/>
    </row>
    <row r="54" spans="1:18" ht="15.75" x14ac:dyDescent="0.25">
      <c r="A54" s="1"/>
      <c r="B54" s="1"/>
      <c r="C54" s="28">
        <v>81.393924418604655</v>
      </c>
      <c r="D54" s="28">
        <v>92.923779069767448</v>
      </c>
      <c r="E54" s="28">
        <v>126.37177325581396</v>
      </c>
      <c r="F54" s="28">
        <v>131.50883720930233</v>
      </c>
      <c r="G54" s="28">
        <v>119.75066860465117</v>
      </c>
      <c r="H54" s="28">
        <v>104.33947674418606</v>
      </c>
      <c r="I54" s="28">
        <v>128.76906976744186</v>
      </c>
      <c r="J54" s="28">
        <v>110.38979651162792</v>
      </c>
      <c r="K54" s="1"/>
      <c r="L54" s="1"/>
      <c r="M54" s="1"/>
      <c r="N54" s="1"/>
      <c r="O54" s="1"/>
      <c r="P54" s="1"/>
      <c r="Q54" s="1"/>
      <c r="R54" s="1"/>
    </row>
    <row r="55" spans="1:18" ht="15.75" x14ac:dyDescent="0.25">
      <c r="A55" s="1"/>
      <c r="B55" s="1"/>
      <c r="C55" s="29">
        <v>77.398430232558155</v>
      </c>
      <c r="D55" s="28">
        <v>94.407819767441865</v>
      </c>
      <c r="E55" s="28">
        <v>118.15247093023255</v>
      </c>
      <c r="F55" s="28">
        <v>152.97034883720931</v>
      </c>
      <c r="G55" s="28">
        <v>124.88773255813956</v>
      </c>
      <c r="H55" s="28">
        <v>140.18476744186049</v>
      </c>
      <c r="I55" s="28">
        <v>109.7048546511628</v>
      </c>
      <c r="J55" s="28">
        <v>103.42622093023257</v>
      </c>
      <c r="K55" s="1"/>
      <c r="L55" s="1"/>
      <c r="M55" s="1"/>
      <c r="N55" s="1"/>
      <c r="O55" s="1"/>
      <c r="P55" s="1"/>
      <c r="Q55" s="1"/>
      <c r="R55" s="1"/>
    </row>
    <row r="56" spans="1:18" ht="15.75" x14ac:dyDescent="0.25">
      <c r="A56" s="1"/>
      <c r="B56" s="1"/>
      <c r="C56" s="28">
        <v>105.82351744186049</v>
      </c>
      <c r="D56" s="28">
        <v>105.36688953488374</v>
      </c>
      <c r="E56" s="28">
        <v>115.75517441860467</v>
      </c>
      <c r="F56" s="28">
        <v>109.59069767441861</v>
      </c>
      <c r="G56" s="28">
        <v>135.96095930232562</v>
      </c>
      <c r="H56" s="28">
        <v>134.81938953488373</v>
      </c>
      <c r="I56" s="28">
        <v>124.88773255813956</v>
      </c>
      <c r="J56" s="28">
        <v>105.70936046511629</v>
      </c>
      <c r="K56" s="1"/>
      <c r="L56" s="1"/>
      <c r="M56" s="1"/>
      <c r="N56" s="1"/>
      <c r="O56" s="1"/>
      <c r="P56" s="1"/>
      <c r="Q56" s="1"/>
      <c r="R56" s="1"/>
    </row>
    <row r="57" spans="1:18" ht="15.75" x14ac:dyDescent="0.25">
      <c r="A57" s="1"/>
      <c r="B57" s="1"/>
      <c r="C57" s="28">
        <v>103.65453488372094</v>
      </c>
      <c r="D57" s="28">
        <v>110.04732558139534</v>
      </c>
      <c r="E57" s="28">
        <v>87.558401162790716</v>
      </c>
      <c r="F57" s="28">
        <v>133.33534883720932</v>
      </c>
      <c r="G57" s="28">
        <v>148.97485465116281</v>
      </c>
      <c r="H57" s="28">
        <v>111.98799418604652</v>
      </c>
      <c r="I57" s="28">
        <v>128.99738372093023</v>
      </c>
      <c r="J57" s="28">
        <v>102.352994186046</v>
      </c>
      <c r="K57" s="1"/>
      <c r="L57" s="1"/>
      <c r="M57" s="1"/>
      <c r="N57" s="1"/>
      <c r="O57" s="1"/>
      <c r="P57" s="1"/>
      <c r="Q57" s="1"/>
      <c r="R57" s="1"/>
    </row>
    <row r="58" spans="1:18" ht="15.75" x14ac:dyDescent="0.25">
      <c r="A58" s="1"/>
      <c r="B58" s="1"/>
      <c r="C58" s="28">
        <v>93.380406976744183</v>
      </c>
      <c r="D58" s="28">
        <v>136.41758720930235</v>
      </c>
      <c r="E58" s="28">
        <v>123.97447674418608</v>
      </c>
      <c r="F58" s="28">
        <v>142.58206395348839</v>
      </c>
      <c r="G58" s="28">
        <v>122.37627906976746</v>
      </c>
      <c r="H58" s="28">
        <v>150.80136627906978</v>
      </c>
      <c r="I58" s="28">
        <v>148.40406976744188</v>
      </c>
      <c r="J58" s="28">
        <v>194.18101744186052</v>
      </c>
      <c r="K58" s="1"/>
      <c r="L58" s="1"/>
      <c r="M58" s="1"/>
      <c r="N58" s="1"/>
      <c r="O58" s="1"/>
      <c r="P58" s="1"/>
      <c r="Q58" s="1"/>
      <c r="R58" s="1"/>
    </row>
    <row r="59" spans="1:18" ht="15.75" x14ac:dyDescent="0.25">
      <c r="A59" s="1"/>
      <c r="B59" s="1"/>
      <c r="C59" s="28">
        <v>96.120174418604662</v>
      </c>
      <c r="D59" s="28">
        <v>122.49043604651165</v>
      </c>
      <c r="E59" s="28">
        <v>157.87909883720931</v>
      </c>
      <c r="F59" s="28">
        <v>103.52142784883722</v>
      </c>
      <c r="G59" s="28">
        <v>132.19377906976743</v>
      </c>
      <c r="H59" s="28">
        <v>127.05671511627908</v>
      </c>
      <c r="I59" s="28">
        <v>161.07549418604654</v>
      </c>
      <c r="J59" s="28">
        <v>115.915901162791</v>
      </c>
      <c r="K59" s="1"/>
      <c r="L59" s="1"/>
      <c r="M59" s="1"/>
      <c r="N59" s="1"/>
      <c r="O59" s="1"/>
      <c r="P59" s="1"/>
      <c r="Q59" s="1"/>
      <c r="R59" s="1"/>
    </row>
    <row r="60" spans="1:18" ht="15.75" x14ac:dyDescent="0.25">
      <c r="A60" s="1"/>
      <c r="B60" s="1"/>
      <c r="C60" s="29">
        <v>71.068853960755817</v>
      </c>
      <c r="D60" s="29">
        <v>132.87872093023256</v>
      </c>
      <c r="E60" s="29">
        <v>92.010523255813965</v>
      </c>
      <c r="F60" s="29">
        <v>131.57890676162791</v>
      </c>
      <c r="G60" s="29">
        <v>143.15284883720932</v>
      </c>
      <c r="H60" s="29">
        <v>135.39017441860463</v>
      </c>
      <c r="I60" s="29">
        <v>118.7232558139535</v>
      </c>
      <c r="J60" s="29">
        <v>183.10779069767446</v>
      </c>
      <c r="K60" s="1"/>
      <c r="L60" s="1"/>
      <c r="M60" s="1"/>
      <c r="N60" s="1"/>
      <c r="O60" s="1"/>
      <c r="P60" s="1"/>
      <c r="Q60" s="1"/>
      <c r="R60" s="1"/>
    </row>
    <row r="61" spans="1:18" ht="15.75" x14ac:dyDescent="0.25">
      <c r="A61" s="1"/>
      <c r="B61" s="11" t="s">
        <v>51</v>
      </c>
      <c r="C61" s="28">
        <f>AVERAGE(C49:C60)</f>
        <v>94.403574554869223</v>
      </c>
      <c r="D61" s="28">
        <f t="shared" ref="D61:J61" si="9">AVERAGE(D49:D60)</f>
        <v>112.84417151162791</v>
      </c>
      <c r="E61" s="28">
        <f t="shared" si="9"/>
        <v>116.7350218023256</v>
      </c>
      <c r="F61" s="28">
        <f t="shared" si="9"/>
        <v>130.21931809738373</v>
      </c>
      <c r="G61" s="28">
        <f t="shared" si="9"/>
        <v>130.65265988372096</v>
      </c>
      <c r="H61" s="28">
        <f t="shared" si="9"/>
        <v>116.86820494186047</v>
      </c>
      <c r="I61" s="28">
        <f t="shared" si="9"/>
        <v>132.28890988372095</v>
      </c>
      <c r="J61" s="28">
        <f t="shared" si="9"/>
        <v>123.52742490310078</v>
      </c>
      <c r="K61" s="1"/>
      <c r="L61" s="1"/>
      <c r="M61" s="1"/>
      <c r="N61" s="1"/>
      <c r="O61" s="1"/>
      <c r="P61" s="1"/>
      <c r="Q61" s="1"/>
      <c r="R61" s="1"/>
    </row>
    <row r="62" spans="1:18" ht="15.75" x14ac:dyDescent="0.25">
      <c r="A62" s="1"/>
      <c r="B62" s="11" t="s">
        <v>56</v>
      </c>
      <c r="C62" s="28">
        <f>_xlfn.STDEV.S(C49:C60)</f>
        <v>12.062703280325641</v>
      </c>
      <c r="D62" s="28">
        <f t="shared" ref="D62:J62" si="10">_xlfn.STDEV.S(D49:D60)</f>
        <v>14.100917853696524</v>
      </c>
      <c r="E62" s="28">
        <f t="shared" si="10"/>
        <v>18.308163594341096</v>
      </c>
      <c r="F62" s="28">
        <f t="shared" si="10"/>
        <v>15.022915576542232</v>
      </c>
      <c r="G62" s="28">
        <f t="shared" si="10"/>
        <v>9.2353051912334312</v>
      </c>
      <c r="H62" s="28">
        <f t="shared" si="10"/>
        <v>19.843987628446417</v>
      </c>
      <c r="I62" s="28">
        <f t="shared" si="10"/>
        <v>13.465054689147768</v>
      </c>
      <c r="J62" s="28">
        <f t="shared" si="10"/>
        <v>31.258799773948272</v>
      </c>
      <c r="K62" s="1"/>
      <c r="L62" s="1"/>
      <c r="M62" s="1"/>
      <c r="N62" s="1"/>
      <c r="O62" s="1"/>
      <c r="P62" s="1"/>
      <c r="Q62" s="1"/>
      <c r="R62" s="1"/>
    </row>
    <row r="63" spans="1:18" ht="15.75" x14ac:dyDescent="0.25">
      <c r="A63" s="1"/>
      <c r="B63" s="11" t="s">
        <v>57</v>
      </c>
      <c r="C63" s="28">
        <f>C62/SQRT(12)</f>
        <v>3.4822024930252953</v>
      </c>
      <c r="D63" s="28">
        <f t="shared" ref="D63:J63" si="11">D62/SQRT(12)</f>
        <v>4.0705843593262445</v>
      </c>
      <c r="E63" s="28">
        <f t="shared" si="11"/>
        <v>5.2851115897802696</v>
      </c>
      <c r="F63" s="28">
        <f t="shared" si="11"/>
        <v>4.3367421760648401</v>
      </c>
      <c r="G63" s="28">
        <f t="shared" si="11"/>
        <v>2.6660029691034852</v>
      </c>
      <c r="H63" s="28">
        <f t="shared" si="11"/>
        <v>5.7284657995395714</v>
      </c>
      <c r="I63" s="28">
        <f t="shared" si="11"/>
        <v>3.8870264747162486</v>
      </c>
      <c r="J63" s="28">
        <f t="shared" si="11"/>
        <v>9.0236382320168254</v>
      </c>
      <c r="K63" s="1"/>
      <c r="L63" s="1"/>
      <c r="M63" s="1"/>
      <c r="N63" s="1"/>
      <c r="O63" s="1"/>
      <c r="P63" s="1"/>
      <c r="Q63" s="1"/>
      <c r="R63" s="1"/>
    </row>
  </sheetData>
  <mergeCells count="1">
    <mergeCell ref="M4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Luna cruz</dc:creator>
  <cp:lastModifiedBy>Alfonso Luna cruz</cp:lastModifiedBy>
  <dcterms:created xsi:type="dcterms:W3CDTF">2024-10-03T04:58:01Z</dcterms:created>
  <dcterms:modified xsi:type="dcterms:W3CDTF">2024-10-03T05:01:07Z</dcterms:modified>
</cp:coreProperties>
</file>