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th\Downloads\"/>
    </mc:Choice>
  </mc:AlternateContent>
  <xr:revisionPtr revIDLastSave="0" documentId="8_{FC774653-6E58-4834-AAC3-E86286A81978}" xr6:coauthVersionLast="36" xr6:coauthVersionMax="36" xr10:uidLastSave="{00000000-0000-0000-0000-000000000000}"/>
  <bookViews>
    <workbookView xWindow="0" yWindow="0" windowWidth="19200" windowHeight="8070" xr2:uid="{0D3BC506-917C-4A02-913D-2FF423933E14}"/>
  </bookViews>
  <sheets>
    <sheet name="95 cases" sheetId="19" r:id="rId1"/>
    <sheet name="non-pap" sheetId="22" r:id="rId2"/>
    <sheet name="pap" sheetId="23" r:id="rId3"/>
  </sheets>
  <definedNames>
    <definedName name="_xlnm._FilterDatabase" localSheetId="0" hidden="1">'95 cases'!$A$1:$Q$96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23" l="1"/>
  <c r="Y2" i="22"/>
  <c r="F2" i="22"/>
  <c r="W2" i="23"/>
  <c r="U2" i="23"/>
  <c r="AC11" i="22"/>
  <c r="AC10" i="22"/>
  <c r="AC9" i="22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W2" i="22"/>
  <c r="U2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W3" i="23"/>
  <c r="W4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R56" i="22"/>
  <c r="M56" i="22"/>
  <c r="R47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2" i="23"/>
  <c r="X47" i="23"/>
  <c r="V47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T47" i="23"/>
  <c r="E46" i="23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X56" i="22"/>
  <c r="V56" i="22"/>
  <c r="T56" i="22"/>
  <c r="E55" i="22"/>
</calcChain>
</file>

<file path=xl/sharedStrings.xml><?xml version="1.0" encoding="utf-8"?>
<sst xmlns="http://schemas.openxmlformats.org/spreadsheetml/2006/main" count="1417" uniqueCount="178">
  <si>
    <t>No.</t>
  </si>
  <si>
    <t>Code</t>
  </si>
  <si>
    <t>Sex</t>
  </si>
  <si>
    <t>Sex (G)</t>
  </si>
  <si>
    <t>Age</t>
  </si>
  <si>
    <t>Age (G)</t>
  </si>
  <si>
    <t>Survival day</t>
  </si>
  <si>
    <t>Status</t>
  </si>
  <si>
    <t>Status (G)</t>
  </si>
  <si>
    <t>Anatomical</t>
  </si>
  <si>
    <t>Anatomical (G)</t>
  </si>
  <si>
    <t>TNM</t>
  </si>
  <si>
    <t>TNM Stage</t>
  </si>
  <si>
    <t>TNM Stage (G)</t>
  </si>
  <si>
    <t>Stage</t>
  </si>
  <si>
    <t>Histological type</t>
  </si>
  <si>
    <t>Histological type (G)</t>
  </si>
  <si>
    <t>Tumor size</t>
  </si>
  <si>
    <t>Tumor size (G)</t>
  </si>
  <si>
    <t>A004</t>
  </si>
  <si>
    <t>M</t>
  </si>
  <si>
    <t>DD</t>
  </si>
  <si>
    <t>PC</t>
  </si>
  <si>
    <t>T4N1Mx</t>
  </si>
  <si>
    <t>IVA</t>
  </si>
  <si>
    <t>pap</t>
  </si>
  <si>
    <t>A011</t>
  </si>
  <si>
    <t>T2bNxMx</t>
  </si>
  <si>
    <t>II</t>
  </si>
  <si>
    <t>A017</t>
  </si>
  <si>
    <t>F</t>
  </si>
  <si>
    <t>IC</t>
  </si>
  <si>
    <t>T2bNxM0</t>
  </si>
  <si>
    <t>A035</t>
  </si>
  <si>
    <t>T3N0Mx</t>
  </si>
  <si>
    <t>III</t>
  </si>
  <si>
    <t>non-pap(WD)</t>
  </si>
  <si>
    <t>A039</t>
  </si>
  <si>
    <t>A042</t>
  </si>
  <si>
    <t>T3N1M0</t>
  </si>
  <si>
    <t>A059</t>
  </si>
  <si>
    <t>T4N0Mx</t>
  </si>
  <si>
    <t>non-pap</t>
  </si>
  <si>
    <t>A064</t>
  </si>
  <si>
    <t>T4N1M0</t>
  </si>
  <si>
    <t>A074</t>
  </si>
  <si>
    <t>A080</t>
  </si>
  <si>
    <t>A096</t>
  </si>
  <si>
    <t>T2bN0M0</t>
  </si>
  <si>
    <t>A100</t>
  </si>
  <si>
    <t>T4NxM0</t>
  </si>
  <si>
    <t>non-pap(WD-MF)</t>
  </si>
  <si>
    <t>A105</t>
  </si>
  <si>
    <t>A107</t>
  </si>
  <si>
    <t>A119</t>
  </si>
  <si>
    <t>A120</t>
  </si>
  <si>
    <t>A128</t>
  </si>
  <si>
    <t>T3NxM0</t>
  </si>
  <si>
    <t>A132</t>
  </si>
  <si>
    <t>A142</t>
  </si>
  <si>
    <t>T2aN1M1</t>
  </si>
  <si>
    <t>IVB</t>
  </si>
  <si>
    <t>A150</t>
  </si>
  <si>
    <t>T4N0M0</t>
  </si>
  <si>
    <t>A153</t>
  </si>
  <si>
    <t>T3N0M0</t>
  </si>
  <si>
    <t>A157</t>
  </si>
  <si>
    <t>T2aN0M0</t>
  </si>
  <si>
    <t>A162</t>
  </si>
  <si>
    <t>B005</t>
  </si>
  <si>
    <t>C008</t>
  </si>
  <si>
    <t>B017</t>
  </si>
  <si>
    <t>B032</t>
  </si>
  <si>
    <t>non-pap(MD-MF)</t>
  </si>
  <si>
    <t>B083</t>
  </si>
  <si>
    <t>B085</t>
  </si>
  <si>
    <t>B087</t>
  </si>
  <si>
    <t>B099</t>
  </si>
  <si>
    <t>non-Pap(WD)</t>
  </si>
  <si>
    <t>B103</t>
  </si>
  <si>
    <t>B149</t>
  </si>
  <si>
    <t>T3N1Mx</t>
  </si>
  <si>
    <t>IIIB</t>
  </si>
  <si>
    <t>C054</t>
  </si>
  <si>
    <t>non-pap(MD)</t>
  </si>
  <si>
    <t>C061</t>
  </si>
  <si>
    <t>IIIA</t>
  </si>
  <si>
    <t>C078</t>
  </si>
  <si>
    <t>C084</t>
  </si>
  <si>
    <t>T4NxMx</t>
  </si>
  <si>
    <t>C080</t>
  </si>
  <si>
    <t>C095</t>
  </si>
  <si>
    <t>T3N1M1</t>
  </si>
  <si>
    <t>C105</t>
  </si>
  <si>
    <t>T1N0Mx</t>
  </si>
  <si>
    <t>I</t>
  </si>
  <si>
    <t>C107</t>
  </si>
  <si>
    <t>C128</t>
  </si>
  <si>
    <t>C144</t>
  </si>
  <si>
    <t>C150</t>
  </si>
  <si>
    <t>T3NxMX</t>
  </si>
  <si>
    <t>C151</t>
  </si>
  <si>
    <t>C154</t>
  </si>
  <si>
    <t>T2bN1Mx</t>
  </si>
  <si>
    <t>C164</t>
  </si>
  <si>
    <t>C167</t>
  </si>
  <si>
    <t>C176</t>
  </si>
  <si>
    <t>T3N0M1</t>
  </si>
  <si>
    <t>D005</t>
  </si>
  <si>
    <t>D013</t>
  </si>
  <si>
    <t>T1N0M0</t>
  </si>
  <si>
    <t>D017</t>
  </si>
  <si>
    <t>T2aN0Mx</t>
  </si>
  <si>
    <t>T2bN0Mx</t>
  </si>
  <si>
    <t>D029</t>
  </si>
  <si>
    <t>D039</t>
  </si>
  <si>
    <t>D042</t>
  </si>
  <si>
    <t>D049</t>
  </si>
  <si>
    <t>D053</t>
  </si>
  <si>
    <t>D058</t>
  </si>
  <si>
    <t>D069</t>
  </si>
  <si>
    <t>D070</t>
  </si>
  <si>
    <t>T4N1M1</t>
  </si>
  <si>
    <t>D078</t>
  </si>
  <si>
    <t>D096</t>
  </si>
  <si>
    <t>D106</t>
  </si>
  <si>
    <t>D113</t>
  </si>
  <si>
    <t>D131</t>
  </si>
  <si>
    <t>D138</t>
  </si>
  <si>
    <t>T3NxMx</t>
  </si>
  <si>
    <t>E025</t>
  </si>
  <si>
    <t>E028</t>
  </si>
  <si>
    <t>E030</t>
  </si>
  <si>
    <t>T2bN1M0</t>
  </si>
  <si>
    <t>E053</t>
  </si>
  <si>
    <t>T2aN1M0</t>
  </si>
  <si>
    <t>E066</t>
  </si>
  <si>
    <t>E071</t>
  </si>
  <si>
    <t>F044</t>
  </si>
  <si>
    <t>F004</t>
  </si>
  <si>
    <t>F009</t>
  </si>
  <si>
    <t>R100</t>
  </si>
  <si>
    <t>R104</t>
  </si>
  <si>
    <t>non-pap (WD)</t>
  </si>
  <si>
    <t>R149</t>
  </si>
  <si>
    <t>T157</t>
  </si>
  <si>
    <t>T160</t>
  </si>
  <si>
    <t>U027</t>
  </si>
  <si>
    <t>W039</t>
  </si>
  <si>
    <t>W040</t>
  </si>
  <si>
    <t>Y002</t>
  </si>
  <si>
    <t>pap(IF-ID)</t>
  </si>
  <si>
    <t>Y019</t>
  </si>
  <si>
    <t>Y020</t>
  </si>
  <si>
    <t>Y023</t>
  </si>
  <si>
    <t>Y032</t>
  </si>
  <si>
    <t>Y033</t>
  </si>
  <si>
    <t>T1NxMx</t>
  </si>
  <si>
    <t>Y035</t>
  </si>
  <si>
    <t>non-pap (WD+MF)</t>
  </si>
  <si>
    <t>Y057</t>
  </si>
  <si>
    <t>Non-pap (WD)</t>
  </si>
  <si>
    <t>Y065</t>
  </si>
  <si>
    <t>Y091</t>
  </si>
  <si>
    <t>Y123</t>
  </si>
  <si>
    <t>Y140</t>
  </si>
  <si>
    <t>NF-kB p65</t>
  </si>
  <si>
    <t>NF-kB p65 (G)</t>
  </si>
  <si>
    <t>cGAS</t>
  </si>
  <si>
    <t>cGASG</t>
  </si>
  <si>
    <t>STING</t>
  </si>
  <si>
    <t>STINGG</t>
  </si>
  <si>
    <t/>
  </si>
  <si>
    <t>Pap</t>
  </si>
  <si>
    <t>Non-pap</t>
  </si>
  <si>
    <t>cGAS_high_STING_high</t>
  </si>
  <si>
    <t>cGAS_low_STING_low</t>
  </si>
  <si>
    <t>Divergent pair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</si>
</sst>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2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'non-pap'!$AB$9</c:f>
              <c:strCache>
                <c:ptCount val="1"/>
                <c:pt idx="0">
                  <c:v>cGAS_low_STING_low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'non-pap'!$AC$8:$AD$8</c:f>
              <c:strCache>
                <c:ptCount val="2"/>
                <c:pt idx="0">
                  <c:v>Non-pap</c:v>
                </c:pt>
                <c:pt idx="1">
                  <c:v>Pap</c:v>
                </c:pt>
              </c:strCache>
            </c:strRef>
          </c:cat>
          <c:val>
            <c:numRef>
              <c:f>'non-pap'!$AC$9:$AD$9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3-CD40-B501-FC22A553465A}"/>
            </c:ext>
          </c:extLst>
        </c:ser>
        <c:ser>
          <c:idx val="1"/>
          <c:order val="1"/>
          <c:tx>
            <c:strRef>
              <c:f>'non-pap'!$AB$10</c:f>
              <c:strCache>
                <c:ptCount val="1"/>
                <c:pt idx="0">
                  <c:v>cGAS_high_STING_high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'non-pap'!$AC$8:$AD$8</c:f>
              <c:strCache>
                <c:ptCount val="2"/>
                <c:pt idx="0">
                  <c:v>Non-pap</c:v>
                </c:pt>
                <c:pt idx="1">
                  <c:v>Pap</c:v>
                </c:pt>
              </c:strCache>
            </c:strRef>
          </c:cat>
          <c:val>
            <c:numRef>
              <c:f>'non-pap'!$AC$10:$AD$10</c:f>
              <c:numCache>
                <c:formatCode>General</c:formatCode>
                <c:ptCount val="2"/>
                <c:pt idx="0">
                  <c:v>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3-CD40-B501-FC22A553465A}"/>
            </c:ext>
          </c:extLst>
        </c:ser>
        <c:ser>
          <c:idx val="2"/>
          <c:order val="2"/>
          <c:tx>
            <c:strRef>
              <c:f>'non-pap'!$AB$11</c:f>
              <c:strCache>
                <c:ptCount val="1"/>
                <c:pt idx="0">
                  <c:v>Divergent pair group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'non-pap'!$AC$8:$AD$8</c:f>
              <c:strCache>
                <c:ptCount val="2"/>
                <c:pt idx="0">
                  <c:v>Non-pap</c:v>
                </c:pt>
                <c:pt idx="1">
                  <c:v>Pap</c:v>
                </c:pt>
              </c:strCache>
            </c:strRef>
          </c:cat>
          <c:val>
            <c:numRef>
              <c:f>'non-pap'!$AC$11:$AD$11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3-CD40-B501-FC22A5534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86000"/>
        <c:axId val="429687728"/>
      </c:barChart>
      <c:catAx>
        <c:axId val="42968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87728"/>
        <c:crosses val="autoZero"/>
        <c:auto val="1"/>
        <c:lblAlgn val="ctr"/>
        <c:lblOffset val="100"/>
        <c:noMultiLvlLbl val="0"/>
      </c:catAx>
      <c:valAx>
        <c:axId val="4296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8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1249795</xdr:colOff>
      <xdr:row>13</xdr:row>
      <xdr:rowOff>187035</xdr:rowOff>
    </xdr:from>
    <xdr:to>
      <xdr:col>30</xdr:col>
      <xdr:colOff>163560</xdr:colOff>
      <xdr:row>28</xdr:row>
      <xdr:rowOff>105833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D9D5528-F6A5-3677-878D-391F8A2C9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A528-1CA9-BB46-868C-B8D6EF4E63A4}">
  <dimension ref="A1:O96"/>
  <sheetViews>
    <sheetView tabSelected="1" workbookViewId="0">
      <selection activeCell="E107" sqref="E107"/>
    </sheetView>
  </sheetViews>
  <sheetFormatPr defaultColWidth="8.796875" defaultRowHeight="14.25"/>
  <cols>
    <col min="1" max="4" width="8.796875" style="27"/>
    <col min="5" max="5" width="11.1328125" style="35" customWidth="1"/>
    <col min="6" max="6" width="8.796875" style="27"/>
    <col min="7" max="7" width="10.6640625" style="27" bestFit="1" customWidth="1"/>
    <col min="8" max="10" width="8.796875" style="27"/>
    <col min="11" max="11" width="16" style="27" bestFit="1" customWidth="1"/>
    <col min="12" max="12" width="8.796875" style="27"/>
    <col min="13" max="13" width="8.796875" style="36"/>
    <col min="14" max="14" width="8.796875" style="37"/>
    <col min="15" max="15" width="8.796875" style="38"/>
    <col min="16" max="16384" width="8.796875" style="27"/>
  </cols>
  <sheetData>
    <row r="1" spans="1:15">
      <c r="A1" s="23" t="s">
        <v>0</v>
      </c>
      <c r="B1" s="23" t="s">
        <v>1</v>
      </c>
      <c r="C1" s="23" t="s">
        <v>2</v>
      </c>
      <c r="D1" s="23" t="s">
        <v>4</v>
      </c>
      <c r="E1" s="24" t="s">
        <v>6</v>
      </c>
      <c r="F1" s="23" t="s">
        <v>7</v>
      </c>
      <c r="G1" s="23" t="s">
        <v>9</v>
      </c>
      <c r="H1" s="23" t="s">
        <v>11</v>
      </c>
      <c r="I1" s="23" t="s">
        <v>12</v>
      </c>
      <c r="J1" s="23" t="s">
        <v>14</v>
      </c>
      <c r="K1" s="23" t="s">
        <v>15</v>
      </c>
      <c r="L1" s="23" t="s">
        <v>17</v>
      </c>
      <c r="M1" s="23" t="s">
        <v>166</v>
      </c>
      <c r="N1" s="25" t="s">
        <v>168</v>
      </c>
      <c r="O1" s="26" t="s">
        <v>170</v>
      </c>
    </row>
    <row r="2" spans="1:15">
      <c r="A2" s="28">
        <v>1</v>
      </c>
      <c r="B2" s="28" t="s">
        <v>19</v>
      </c>
      <c r="C2" s="28" t="s">
        <v>20</v>
      </c>
      <c r="D2" s="28">
        <v>52</v>
      </c>
      <c r="E2" s="29">
        <v>862</v>
      </c>
      <c r="F2" s="28" t="s">
        <v>21</v>
      </c>
      <c r="G2" s="28" t="s">
        <v>22</v>
      </c>
      <c r="H2" s="28" t="s">
        <v>23</v>
      </c>
      <c r="I2" s="28">
        <v>4</v>
      </c>
      <c r="J2" s="28" t="s">
        <v>24</v>
      </c>
      <c r="K2" s="28" t="s">
        <v>25</v>
      </c>
      <c r="L2" s="28"/>
      <c r="M2" s="30">
        <v>15</v>
      </c>
      <c r="N2" s="31">
        <v>300</v>
      </c>
      <c r="O2" s="31">
        <v>300</v>
      </c>
    </row>
    <row r="3" spans="1:15">
      <c r="A3" s="28">
        <v>2</v>
      </c>
      <c r="B3" s="28" t="s">
        <v>26</v>
      </c>
      <c r="C3" s="28" t="s">
        <v>20</v>
      </c>
      <c r="D3" s="28">
        <v>53</v>
      </c>
      <c r="E3" s="29">
        <v>935</v>
      </c>
      <c r="F3" s="28" t="s">
        <v>21</v>
      </c>
      <c r="G3" s="28" t="s">
        <v>22</v>
      </c>
      <c r="H3" s="28" t="s">
        <v>27</v>
      </c>
      <c r="I3" s="28">
        <v>2</v>
      </c>
      <c r="J3" s="28" t="s">
        <v>28</v>
      </c>
      <c r="K3" s="28" t="s">
        <v>25</v>
      </c>
      <c r="L3" s="28"/>
      <c r="M3" s="30">
        <v>48</v>
      </c>
      <c r="N3" s="31">
        <v>284</v>
      </c>
      <c r="O3" s="31">
        <v>292</v>
      </c>
    </row>
    <row r="4" spans="1:15">
      <c r="A4" s="28">
        <v>3</v>
      </c>
      <c r="B4" s="28" t="s">
        <v>29</v>
      </c>
      <c r="C4" s="28" t="s">
        <v>30</v>
      </c>
      <c r="D4" s="28">
        <v>52</v>
      </c>
      <c r="E4" s="29">
        <v>523</v>
      </c>
      <c r="F4" s="28" t="s">
        <v>21</v>
      </c>
      <c r="G4" s="28" t="s">
        <v>31</v>
      </c>
      <c r="H4" s="28" t="s">
        <v>32</v>
      </c>
      <c r="I4" s="28">
        <v>2</v>
      </c>
      <c r="J4" s="28" t="s">
        <v>28</v>
      </c>
      <c r="K4" s="28" t="s">
        <v>25</v>
      </c>
      <c r="L4" s="28"/>
      <c r="M4" s="30">
        <v>117</v>
      </c>
      <c r="N4" s="31">
        <v>297</v>
      </c>
      <c r="O4" s="31">
        <v>293</v>
      </c>
    </row>
    <row r="5" spans="1:15">
      <c r="A5" s="28">
        <v>4</v>
      </c>
      <c r="B5" s="28" t="s">
        <v>33</v>
      </c>
      <c r="C5" s="28" t="s">
        <v>30</v>
      </c>
      <c r="D5" s="28">
        <v>49</v>
      </c>
      <c r="E5" s="29">
        <v>167</v>
      </c>
      <c r="F5" s="28" t="s">
        <v>21</v>
      </c>
      <c r="G5" s="28" t="s">
        <v>31</v>
      </c>
      <c r="H5" s="28" t="s">
        <v>34</v>
      </c>
      <c r="I5" s="28">
        <v>3</v>
      </c>
      <c r="J5" s="28" t="s">
        <v>35</v>
      </c>
      <c r="K5" s="28" t="s">
        <v>36</v>
      </c>
      <c r="L5" s="28">
        <v>3</v>
      </c>
      <c r="M5" s="30">
        <v>97</v>
      </c>
      <c r="N5" s="31">
        <v>299</v>
      </c>
      <c r="O5" s="31">
        <v>298</v>
      </c>
    </row>
    <row r="6" spans="1:15">
      <c r="A6" s="28">
        <v>5</v>
      </c>
      <c r="B6" s="28" t="s">
        <v>37</v>
      </c>
      <c r="C6" s="28" t="s">
        <v>30</v>
      </c>
      <c r="D6" s="28">
        <v>72</v>
      </c>
      <c r="E6" s="29">
        <v>1119</v>
      </c>
      <c r="F6" s="28" t="s">
        <v>21</v>
      </c>
      <c r="G6" s="28" t="s">
        <v>31</v>
      </c>
      <c r="H6" s="28" t="s">
        <v>34</v>
      </c>
      <c r="I6" s="28">
        <v>3</v>
      </c>
      <c r="J6" s="28" t="s">
        <v>35</v>
      </c>
      <c r="K6" s="28" t="s">
        <v>36</v>
      </c>
      <c r="L6" s="28">
        <v>6</v>
      </c>
      <c r="M6" s="30">
        <v>58</v>
      </c>
      <c r="N6" s="31">
        <v>300</v>
      </c>
      <c r="O6" s="31">
        <v>293</v>
      </c>
    </row>
    <row r="7" spans="1:15">
      <c r="A7" s="28">
        <v>6</v>
      </c>
      <c r="B7" s="28" t="s">
        <v>38</v>
      </c>
      <c r="C7" s="28" t="s">
        <v>30</v>
      </c>
      <c r="D7" s="28">
        <v>52</v>
      </c>
      <c r="E7" s="29">
        <v>945</v>
      </c>
      <c r="F7" s="28" t="s">
        <v>21</v>
      </c>
      <c r="G7" s="28" t="s">
        <v>31</v>
      </c>
      <c r="H7" s="28" t="s">
        <v>39</v>
      </c>
      <c r="I7" s="28">
        <v>4</v>
      </c>
      <c r="J7" s="28" t="s">
        <v>24</v>
      </c>
      <c r="K7" s="28" t="s">
        <v>25</v>
      </c>
      <c r="L7" s="28">
        <v>10</v>
      </c>
      <c r="M7" s="30">
        <v>210</v>
      </c>
      <c r="N7" s="31">
        <v>300</v>
      </c>
      <c r="O7" s="31">
        <v>300</v>
      </c>
    </row>
    <row r="8" spans="1:15">
      <c r="A8" s="28">
        <v>7</v>
      </c>
      <c r="B8" s="28" t="s">
        <v>40</v>
      </c>
      <c r="C8" s="28" t="s">
        <v>20</v>
      </c>
      <c r="D8" s="28">
        <v>46</v>
      </c>
      <c r="E8" s="29">
        <v>625</v>
      </c>
      <c r="F8" s="28" t="s">
        <v>21</v>
      </c>
      <c r="G8" s="28" t="s">
        <v>31</v>
      </c>
      <c r="H8" s="28" t="s">
        <v>41</v>
      </c>
      <c r="I8" s="28">
        <v>4</v>
      </c>
      <c r="J8" s="28" t="s">
        <v>24</v>
      </c>
      <c r="K8" s="28" t="s">
        <v>42</v>
      </c>
      <c r="L8" s="28"/>
      <c r="M8" s="30">
        <v>31</v>
      </c>
      <c r="N8" s="31">
        <v>281</v>
      </c>
      <c r="O8" s="31">
        <v>290</v>
      </c>
    </row>
    <row r="9" spans="1:15">
      <c r="A9" s="28">
        <v>8</v>
      </c>
      <c r="B9" s="28" t="s">
        <v>43</v>
      </c>
      <c r="C9" s="28" t="s">
        <v>20</v>
      </c>
      <c r="D9" s="28">
        <v>49</v>
      </c>
      <c r="E9" s="29">
        <v>71</v>
      </c>
      <c r="F9" s="28" t="s">
        <v>21</v>
      </c>
      <c r="G9" s="28" t="s">
        <v>31</v>
      </c>
      <c r="H9" s="28" t="s">
        <v>44</v>
      </c>
      <c r="I9" s="28">
        <v>4</v>
      </c>
      <c r="J9" s="28" t="s">
        <v>24</v>
      </c>
      <c r="K9" s="28" t="s">
        <v>36</v>
      </c>
      <c r="L9" s="28">
        <v>7</v>
      </c>
      <c r="M9" s="30">
        <v>206</v>
      </c>
      <c r="N9" s="31">
        <v>299</v>
      </c>
      <c r="O9" s="31">
        <v>293</v>
      </c>
    </row>
    <row r="10" spans="1:15">
      <c r="A10" s="28">
        <v>9</v>
      </c>
      <c r="B10" s="28" t="s">
        <v>45</v>
      </c>
      <c r="C10" s="28" t="s">
        <v>20</v>
      </c>
      <c r="D10" s="28">
        <v>55</v>
      </c>
      <c r="E10" s="29">
        <v>154</v>
      </c>
      <c r="F10" s="28" t="s">
        <v>21</v>
      </c>
      <c r="G10" s="28" t="s">
        <v>31</v>
      </c>
      <c r="H10" s="28" t="s">
        <v>41</v>
      </c>
      <c r="I10" s="28">
        <v>4</v>
      </c>
      <c r="J10" s="28" t="s">
        <v>24</v>
      </c>
      <c r="K10" s="28" t="s">
        <v>36</v>
      </c>
      <c r="L10" s="28">
        <v>11</v>
      </c>
      <c r="M10" s="30">
        <v>255</v>
      </c>
      <c r="N10" s="31">
        <v>298</v>
      </c>
      <c r="O10" s="31">
        <v>250</v>
      </c>
    </row>
    <row r="11" spans="1:15">
      <c r="A11" s="28">
        <v>10</v>
      </c>
      <c r="B11" s="28" t="s">
        <v>46</v>
      </c>
      <c r="C11" s="28" t="s">
        <v>20</v>
      </c>
      <c r="D11" s="28">
        <v>50</v>
      </c>
      <c r="E11" s="29">
        <v>377</v>
      </c>
      <c r="F11" s="28" t="s">
        <v>21</v>
      </c>
      <c r="G11" s="28" t="s">
        <v>22</v>
      </c>
      <c r="H11" s="28" t="s">
        <v>44</v>
      </c>
      <c r="I11" s="28">
        <v>4</v>
      </c>
      <c r="J11" s="28" t="s">
        <v>24</v>
      </c>
      <c r="K11" s="28" t="s">
        <v>25</v>
      </c>
      <c r="L11" s="28"/>
      <c r="M11" s="30">
        <v>10</v>
      </c>
      <c r="N11" s="31">
        <v>300</v>
      </c>
      <c r="O11" s="31">
        <v>300</v>
      </c>
    </row>
    <row r="12" spans="1:15">
      <c r="A12" s="28">
        <v>11</v>
      </c>
      <c r="B12" s="28" t="s">
        <v>47</v>
      </c>
      <c r="C12" s="28" t="s">
        <v>30</v>
      </c>
      <c r="D12" s="28">
        <v>76</v>
      </c>
      <c r="E12" s="29">
        <v>440</v>
      </c>
      <c r="F12" s="28" t="s">
        <v>21</v>
      </c>
      <c r="G12" s="28" t="s">
        <v>22</v>
      </c>
      <c r="H12" s="28" t="s">
        <v>48</v>
      </c>
      <c r="I12" s="28">
        <v>2</v>
      </c>
      <c r="J12" s="28" t="s">
        <v>28</v>
      </c>
      <c r="K12" s="28" t="s">
        <v>25</v>
      </c>
      <c r="L12" s="28"/>
      <c r="M12" s="30">
        <v>255</v>
      </c>
      <c r="N12" s="31">
        <v>287</v>
      </c>
      <c r="O12" s="31">
        <v>243</v>
      </c>
    </row>
    <row r="13" spans="1:15">
      <c r="A13" s="28">
        <v>12</v>
      </c>
      <c r="B13" s="28" t="s">
        <v>49</v>
      </c>
      <c r="C13" s="28" t="s">
        <v>20</v>
      </c>
      <c r="D13" s="28">
        <v>53</v>
      </c>
      <c r="E13" s="29">
        <v>30</v>
      </c>
      <c r="F13" s="28" t="s">
        <v>21</v>
      </c>
      <c r="G13" s="28" t="s">
        <v>22</v>
      </c>
      <c r="H13" s="28" t="s">
        <v>50</v>
      </c>
      <c r="I13" s="28">
        <v>4</v>
      </c>
      <c r="J13" s="28" t="s">
        <v>24</v>
      </c>
      <c r="K13" s="28" t="s">
        <v>51</v>
      </c>
      <c r="L13" s="28"/>
      <c r="M13" s="30">
        <v>233</v>
      </c>
      <c r="N13" s="31">
        <v>300</v>
      </c>
      <c r="O13" s="31">
        <v>298</v>
      </c>
    </row>
    <row r="14" spans="1:15">
      <c r="A14" s="28">
        <v>13</v>
      </c>
      <c r="B14" s="28" t="s">
        <v>52</v>
      </c>
      <c r="C14" s="28" t="s">
        <v>20</v>
      </c>
      <c r="D14" s="28">
        <v>53</v>
      </c>
      <c r="E14" s="29">
        <v>592</v>
      </c>
      <c r="F14" s="28" t="s">
        <v>21</v>
      </c>
      <c r="G14" s="28" t="s">
        <v>31</v>
      </c>
      <c r="H14" s="28" t="s">
        <v>23</v>
      </c>
      <c r="I14" s="28">
        <v>4</v>
      </c>
      <c r="J14" s="28" t="s">
        <v>24</v>
      </c>
      <c r="K14" s="28" t="s">
        <v>51</v>
      </c>
      <c r="L14" s="28">
        <v>3.5</v>
      </c>
      <c r="M14" s="30">
        <v>116</v>
      </c>
      <c r="N14" s="31">
        <v>300</v>
      </c>
      <c r="O14" s="31">
        <v>299</v>
      </c>
    </row>
    <row r="15" spans="1:15">
      <c r="A15" s="28">
        <v>14</v>
      </c>
      <c r="B15" s="28" t="s">
        <v>53</v>
      </c>
      <c r="C15" s="28" t="s">
        <v>20</v>
      </c>
      <c r="D15" s="28">
        <v>54</v>
      </c>
      <c r="E15" s="29">
        <v>302</v>
      </c>
      <c r="F15" s="28" t="s">
        <v>21</v>
      </c>
      <c r="G15" s="28" t="s">
        <v>31</v>
      </c>
      <c r="H15" s="28" t="s">
        <v>34</v>
      </c>
      <c r="I15" s="28">
        <v>3</v>
      </c>
      <c r="J15" s="28" t="s">
        <v>35</v>
      </c>
      <c r="K15" s="28" t="s">
        <v>51</v>
      </c>
      <c r="L15" s="28">
        <v>6</v>
      </c>
      <c r="M15" s="30">
        <v>88</v>
      </c>
      <c r="N15" s="31">
        <v>243</v>
      </c>
      <c r="O15" s="31">
        <v>235</v>
      </c>
    </row>
    <row r="16" spans="1:15">
      <c r="A16" s="28">
        <v>15</v>
      </c>
      <c r="B16" s="28" t="s">
        <v>54</v>
      </c>
      <c r="C16" s="28" t="s">
        <v>30</v>
      </c>
      <c r="D16" s="28">
        <v>51</v>
      </c>
      <c r="E16" s="29">
        <v>358</v>
      </c>
      <c r="F16" s="28" t="s">
        <v>21</v>
      </c>
      <c r="G16" s="28" t="s">
        <v>31</v>
      </c>
      <c r="H16" s="28" t="s">
        <v>34</v>
      </c>
      <c r="I16" s="28">
        <v>3</v>
      </c>
      <c r="J16" s="28" t="s">
        <v>35</v>
      </c>
      <c r="K16" s="28" t="s">
        <v>25</v>
      </c>
      <c r="L16" s="28">
        <v>10</v>
      </c>
      <c r="M16" s="30">
        <v>145</v>
      </c>
      <c r="N16" s="31">
        <v>298</v>
      </c>
      <c r="O16" s="31">
        <v>253</v>
      </c>
    </row>
    <row r="17" spans="1:15">
      <c r="A17" s="28">
        <v>16</v>
      </c>
      <c r="B17" s="28" t="s">
        <v>55</v>
      </c>
      <c r="C17" s="28" t="s">
        <v>30</v>
      </c>
      <c r="D17" s="28">
        <v>53</v>
      </c>
      <c r="E17" s="29">
        <v>156</v>
      </c>
      <c r="F17" s="28" t="s">
        <v>21</v>
      </c>
      <c r="G17" s="28" t="s">
        <v>31</v>
      </c>
      <c r="H17" s="28" t="s">
        <v>34</v>
      </c>
      <c r="I17" s="28">
        <v>3</v>
      </c>
      <c r="J17" s="28" t="s">
        <v>35</v>
      </c>
      <c r="K17" s="28" t="s">
        <v>25</v>
      </c>
      <c r="L17" s="28">
        <v>9</v>
      </c>
      <c r="M17" s="30">
        <v>76</v>
      </c>
      <c r="N17" s="31">
        <v>300</v>
      </c>
      <c r="O17" s="31">
        <v>300</v>
      </c>
    </row>
    <row r="18" spans="1:15">
      <c r="A18" s="28">
        <v>17</v>
      </c>
      <c r="B18" s="28" t="s">
        <v>56</v>
      </c>
      <c r="C18" s="28" t="s">
        <v>20</v>
      </c>
      <c r="D18" s="28">
        <v>61</v>
      </c>
      <c r="E18" s="29">
        <v>252</v>
      </c>
      <c r="F18" s="28" t="s">
        <v>21</v>
      </c>
      <c r="G18" s="28" t="s">
        <v>31</v>
      </c>
      <c r="H18" s="28" t="s">
        <v>57</v>
      </c>
      <c r="I18" s="28">
        <v>3</v>
      </c>
      <c r="J18" s="28" t="s">
        <v>35</v>
      </c>
      <c r="K18" s="28" t="s">
        <v>25</v>
      </c>
      <c r="L18" s="28"/>
      <c r="M18" s="30">
        <v>283</v>
      </c>
      <c r="N18" s="31">
        <v>298</v>
      </c>
      <c r="O18" s="31">
        <v>300</v>
      </c>
    </row>
    <row r="19" spans="1:15">
      <c r="A19" s="28">
        <v>18</v>
      </c>
      <c r="B19" s="28" t="s">
        <v>58</v>
      </c>
      <c r="C19" s="28" t="s">
        <v>20</v>
      </c>
      <c r="D19" s="28">
        <v>61</v>
      </c>
      <c r="E19" s="29">
        <v>369</v>
      </c>
      <c r="F19" s="28" t="s">
        <v>21</v>
      </c>
      <c r="G19" s="28" t="s">
        <v>22</v>
      </c>
      <c r="H19" s="28" t="s">
        <v>44</v>
      </c>
      <c r="I19" s="28">
        <v>4</v>
      </c>
      <c r="J19" s="28" t="s">
        <v>24</v>
      </c>
      <c r="K19" s="28" t="s">
        <v>36</v>
      </c>
      <c r="L19" s="28"/>
      <c r="M19" s="30">
        <v>80</v>
      </c>
      <c r="N19" s="31">
        <v>300</v>
      </c>
      <c r="O19" s="31">
        <v>299</v>
      </c>
    </row>
    <row r="20" spans="1:15">
      <c r="A20" s="28">
        <v>19</v>
      </c>
      <c r="B20" s="28" t="s">
        <v>59</v>
      </c>
      <c r="C20" s="28" t="s">
        <v>30</v>
      </c>
      <c r="D20" s="28">
        <v>38</v>
      </c>
      <c r="E20" s="29">
        <v>559</v>
      </c>
      <c r="F20" s="28" t="s">
        <v>21</v>
      </c>
      <c r="G20" s="28" t="s">
        <v>31</v>
      </c>
      <c r="H20" s="28" t="s">
        <v>60</v>
      </c>
      <c r="I20" s="28">
        <v>4</v>
      </c>
      <c r="J20" s="28" t="s">
        <v>61</v>
      </c>
      <c r="K20" s="28" t="s">
        <v>36</v>
      </c>
      <c r="L20" s="28">
        <v>14</v>
      </c>
      <c r="M20" s="30">
        <v>107</v>
      </c>
      <c r="N20" s="31">
        <v>300</v>
      </c>
      <c r="O20" s="31">
        <v>300</v>
      </c>
    </row>
    <row r="21" spans="1:15">
      <c r="A21" s="28">
        <v>20</v>
      </c>
      <c r="B21" s="28" t="s">
        <v>62</v>
      </c>
      <c r="C21" s="28" t="s">
        <v>20</v>
      </c>
      <c r="D21" s="28">
        <v>64</v>
      </c>
      <c r="E21" s="29">
        <v>256</v>
      </c>
      <c r="F21" s="28" t="s">
        <v>21</v>
      </c>
      <c r="G21" s="28" t="s">
        <v>22</v>
      </c>
      <c r="H21" s="28" t="s">
        <v>63</v>
      </c>
      <c r="I21" s="28">
        <v>4</v>
      </c>
      <c r="J21" s="28" t="s">
        <v>24</v>
      </c>
      <c r="K21" s="28" t="s">
        <v>25</v>
      </c>
      <c r="L21" s="28"/>
      <c r="M21" s="30">
        <v>50</v>
      </c>
      <c r="N21" s="31">
        <v>300</v>
      </c>
      <c r="O21" s="31">
        <v>300</v>
      </c>
    </row>
    <row r="22" spans="1:15">
      <c r="A22" s="28">
        <v>21</v>
      </c>
      <c r="B22" s="28" t="s">
        <v>64</v>
      </c>
      <c r="C22" s="28" t="s">
        <v>20</v>
      </c>
      <c r="D22" s="28">
        <v>60</v>
      </c>
      <c r="E22" s="29">
        <v>360</v>
      </c>
      <c r="F22" s="28" t="s">
        <v>21</v>
      </c>
      <c r="G22" s="28" t="s">
        <v>31</v>
      </c>
      <c r="H22" s="28" t="s">
        <v>65</v>
      </c>
      <c r="I22" s="28">
        <v>3</v>
      </c>
      <c r="J22" s="28" t="s">
        <v>35</v>
      </c>
      <c r="K22" s="28" t="s">
        <v>25</v>
      </c>
      <c r="L22" s="28"/>
      <c r="M22" s="30">
        <v>170</v>
      </c>
      <c r="N22" s="31">
        <v>300</v>
      </c>
      <c r="O22" s="31">
        <v>286</v>
      </c>
    </row>
    <row r="23" spans="1:15">
      <c r="A23" s="28">
        <v>22</v>
      </c>
      <c r="B23" s="28" t="s">
        <v>66</v>
      </c>
      <c r="C23" s="28" t="s">
        <v>20</v>
      </c>
      <c r="D23" s="28">
        <v>51</v>
      </c>
      <c r="E23" s="29">
        <v>1135</v>
      </c>
      <c r="F23" s="28" t="s">
        <v>21</v>
      </c>
      <c r="G23" s="28" t="s">
        <v>22</v>
      </c>
      <c r="H23" s="28" t="s">
        <v>67</v>
      </c>
      <c r="I23" s="28">
        <v>2</v>
      </c>
      <c r="J23" s="28" t="s">
        <v>28</v>
      </c>
      <c r="K23" s="28" t="s">
        <v>25</v>
      </c>
      <c r="L23" s="28">
        <v>3</v>
      </c>
      <c r="M23" s="30">
        <v>113</v>
      </c>
      <c r="N23" s="31">
        <v>300</v>
      </c>
      <c r="O23" s="31">
        <v>300</v>
      </c>
    </row>
    <row r="24" spans="1:15">
      <c r="A24" s="28">
        <v>23</v>
      </c>
      <c r="B24" s="28" t="s">
        <v>68</v>
      </c>
      <c r="C24" s="28" t="s">
        <v>20</v>
      </c>
      <c r="D24" s="28">
        <v>68</v>
      </c>
      <c r="E24" s="29">
        <v>731</v>
      </c>
      <c r="F24" s="28" t="s">
        <v>21</v>
      </c>
      <c r="G24" s="28" t="s">
        <v>31</v>
      </c>
      <c r="H24" s="28" t="s">
        <v>39</v>
      </c>
      <c r="I24" s="28">
        <v>4</v>
      </c>
      <c r="J24" s="28" t="s">
        <v>24</v>
      </c>
      <c r="K24" s="28" t="s">
        <v>25</v>
      </c>
      <c r="L24" s="28"/>
      <c r="M24" s="30">
        <v>98</v>
      </c>
      <c r="N24" s="31">
        <v>298</v>
      </c>
      <c r="O24" s="31">
        <v>290</v>
      </c>
    </row>
    <row r="25" spans="1:15">
      <c r="A25" s="28">
        <v>24</v>
      </c>
      <c r="B25" s="28" t="s">
        <v>69</v>
      </c>
      <c r="C25" s="28" t="s">
        <v>20</v>
      </c>
      <c r="D25" s="28">
        <v>50</v>
      </c>
      <c r="E25" s="29">
        <v>127</v>
      </c>
      <c r="F25" s="28" t="s">
        <v>21</v>
      </c>
      <c r="G25" s="28" t="s">
        <v>22</v>
      </c>
      <c r="H25" s="28" t="s">
        <v>44</v>
      </c>
      <c r="I25" s="28">
        <v>4</v>
      </c>
      <c r="J25" s="28" t="s">
        <v>24</v>
      </c>
      <c r="K25" s="28" t="s">
        <v>36</v>
      </c>
      <c r="L25" s="28">
        <v>6</v>
      </c>
      <c r="M25" s="30">
        <v>117</v>
      </c>
      <c r="N25" s="31">
        <v>297</v>
      </c>
      <c r="O25" s="31">
        <v>297</v>
      </c>
    </row>
    <row r="26" spans="1:15">
      <c r="A26" s="28">
        <v>25</v>
      </c>
      <c r="B26" s="28" t="s">
        <v>70</v>
      </c>
      <c r="C26" s="28" t="s">
        <v>20</v>
      </c>
      <c r="D26" s="28">
        <v>47</v>
      </c>
      <c r="E26" s="29">
        <v>384</v>
      </c>
      <c r="F26" s="28" t="s">
        <v>21</v>
      </c>
      <c r="G26" s="28" t="s">
        <v>31</v>
      </c>
      <c r="H26" s="28" t="s">
        <v>50</v>
      </c>
      <c r="I26" s="28">
        <v>4</v>
      </c>
      <c r="J26" s="28" t="s">
        <v>24</v>
      </c>
      <c r="K26" s="28" t="s">
        <v>25</v>
      </c>
      <c r="L26" s="28">
        <v>10</v>
      </c>
      <c r="M26" s="30">
        <v>57</v>
      </c>
      <c r="N26" s="31">
        <v>298</v>
      </c>
      <c r="O26" s="31">
        <v>292</v>
      </c>
    </row>
    <row r="27" spans="1:15">
      <c r="A27" s="28">
        <v>26</v>
      </c>
      <c r="B27" s="28" t="s">
        <v>71</v>
      </c>
      <c r="C27" s="28" t="s">
        <v>20</v>
      </c>
      <c r="D27" s="28">
        <v>53</v>
      </c>
      <c r="E27" s="29">
        <v>573</v>
      </c>
      <c r="F27" s="28" t="s">
        <v>21</v>
      </c>
      <c r="G27" s="28" t="s">
        <v>22</v>
      </c>
      <c r="H27" s="28" t="s">
        <v>63</v>
      </c>
      <c r="I27" s="28">
        <v>4</v>
      </c>
      <c r="J27" s="28" t="s">
        <v>24</v>
      </c>
      <c r="K27" s="28" t="s">
        <v>36</v>
      </c>
      <c r="L27" s="28">
        <v>6</v>
      </c>
      <c r="M27" s="30">
        <v>135</v>
      </c>
      <c r="N27" s="31">
        <v>299</v>
      </c>
      <c r="O27" s="31">
        <v>300</v>
      </c>
    </row>
    <row r="28" spans="1:15">
      <c r="A28" s="28">
        <v>27</v>
      </c>
      <c r="B28" s="28" t="s">
        <v>72</v>
      </c>
      <c r="C28" s="28" t="s">
        <v>20</v>
      </c>
      <c r="D28" s="28">
        <v>53</v>
      </c>
      <c r="E28" s="29">
        <v>237</v>
      </c>
      <c r="F28" s="28" t="s">
        <v>21</v>
      </c>
      <c r="G28" s="28" t="s">
        <v>31</v>
      </c>
      <c r="H28" s="28" t="s">
        <v>34</v>
      </c>
      <c r="I28" s="28">
        <v>3</v>
      </c>
      <c r="J28" s="28" t="s">
        <v>35</v>
      </c>
      <c r="K28" s="28" t="s">
        <v>73</v>
      </c>
      <c r="L28" s="28">
        <v>7</v>
      </c>
      <c r="M28" s="30">
        <v>178</v>
      </c>
      <c r="N28" s="31">
        <v>300</v>
      </c>
      <c r="O28" s="31">
        <v>297</v>
      </c>
    </row>
    <row r="29" spans="1:15">
      <c r="A29" s="28">
        <v>28</v>
      </c>
      <c r="B29" s="28" t="s">
        <v>74</v>
      </c>
      <c r="C29" s="28" t="s">
        <v>30</v>
      </c>
      <c r="D29" s="28">
        <v>53</v>
      </c>
      <c r="E29" s="29">
        <v>266</v>
      </c>
      <c r="F29" s="28" t="s">
        <v>21</v>
      </c>
      <c r="G29" s="28" t="s">
        <v>31</v>
      </c>
      <c r="H29" s="28" t="s">
        <v>34</v>
      </c>
      <c r="I29" s="28">
        <v>3</v>
      </c>
      <c r="J29" s="28" t="s">
        <v>35</v>
      </c>
      <c r="K29" s="28" t="s">
        <v>36</v>
      </c>
      <c r="L29" s="28">
        <v>9</v>
      </c>
      <c r="M29" s="30">
        <v>188</v>
      </c>
      <c r="N29" s="31">
        <v>298</v>
      </c>
      <c r="O29" s="31">
        <v>293</v>
      </c>
    </row>
    <row r="30" spans="1:15">
      <c r="A30" s="28">
        <v>29</v>
      </c>
      <c r="B30" s="28" t="s">
        <v>75</v>
      </c>
      <c r="C30" s="28" t="s">
        <v>20</v>
      </c>
      <c r="D30" s="28">
        <v>73</v>
      </c>
      <c r="E30" s="29">
        <v>82</v>
      </c>
      <c r="F30" s="28" t="s">
        <v>21</v>
      </c>
      <c r="G30" s="28" t="s">
        <v>31</v>
      </c>
      <c r="H30" s="28" t="s">
        <v>34</v>
      </c>
      <c r="I30" s="28">
        <v>3</v>
      </c>
      <c r="J30" s="28" t="s">
        <v>35</v>
      </c>
      <c r="K30" s="28" t="s">
        <v>36</v>
      </c>
      <c r="L30" s="28">
        <v>7</v>
      </c>
      <c r="M30" s="30">
        <v>215</v>
      </c>
      <c r="N30" s="31">
        <v>300</v>
      </c>
      <c r="O30" s="31">
        <v>297</v>
      </c>
    </row>
    <row r="31" spans="1:15" ht="15.75">
      <c r="A31" s="28">
        <v>30</v>
      </c>
      <c r="B31" s="28" t="s">
        <v>76</v>
      </c>
      <c r="C31" s="28" t="s">
        <v>20</v>
      </c>
      <c r="D31" s="28">
        <v>56</v>
      </c>
      <c r="E31" s="29">
        <v>785</v>
      </c>
      <c r="F31" s="28" t="s">
        <v>21</v>
      </c>
      <c r="G31" s="28" t="s">
        <v>31</v>
      </c>
      <c r="H31" s="28" t="s">
        <v>48</v>
      </c>
      <c r="I31" s="28">
        <v>2</v>
      </c>
      <c r="J31" s="28" t="s">
        <v>28</v>
      </c>
      <c r="K31" s="28" t="s">
        <v>36</v>
      </c>
      <c r="L31" s="28">
        <v>15</v>
      </c>
      <c r="M31" s="32">
        <v>300</v>
      </c>
      <c r="N31" s="31">
        <v>300</v>
      </c>
      <c r="O31" s="31">
        <v>300</v>
      </c>
    </row>
    <row r="32" spans="1:15">
      <c r="A32" s="28">
        <v>31</v>
      </c>
      <c r="B32" s="28" t="s">
        <v>77</v>
      </c>
      <c r="C32" s="28" t="s">
        <v>20</v>
      </c>
      <c r="D32" s="28">
        <v>48</v>
      </c>
      <c r="E32" s="29">
        <v>471</v>
      </c>
      <c r="F32" s="28" t="s">
        <v>21</v>
      </c>
      <c r="G32" s="28" t="s">
        <v>31</v>
      </c>
      <c r="H32" s="28" t="s">
        <v>34</v>
      </c>
      <c r="I32" s="28">
        <v>3</v>
      </c>
      <c r="J32" s="28" t="s">
        <v>35</v>
      </c>
      <c r="K32" s="28" t="s">
        <v>78</v>
      </c>
      <c r="L32" s="28">
        <v>9</v>
      </c>
      <c r="M32" s="30">
        <v>143</v>
      </c>
      <c r="N32" s="31">
        <v>298</v>
      </c>
      <c r="O32" s="31">
        <v>300</v>
      </c>
    </row>
    <row r="33" spans="1:15">
      <c r="A33" s="28">
        <v>32</v>
      </c>
      <c r="B33" s="28" t="s">
        <v>79</v>
      </c>
      <c r="C33" s="28" t="s">
        <v>20</v>
      </c>
      <c r="D33" s="28">
        <v>63</v>
      </c>
      <c r="E33" s="29">
        <v>111</v>
      </c>
      <c r="F33" s="28" t="s">
        <v>21</v>
      </c>
      <c r="G33" s="28" t="s">
        <v>22</v>
      </c>
      <c r="H33" s="28" t="s">
        <v>44</v>
      </c>
      <c r="I33" s="28">
        <v>4</v>
      </c>
      <c r="J33" s="28" t="s">
        <v>24</v>
      </c>
      <c r="K33" s="28" t="s">
        <v>36</v>
      </c>
      <c r="L33" s="28">
        <v>10</v>
      </c>
      <c r="M33" s="30">
        <v>106</v>
      </c>
      <c r="N33" s="31">
        <v>300</v>
      </c>
      <c r="O33" s="31">
        <v>300</v>
      </c>
    </row>
    <row r="34" spans="1:15">
      <c r="A34" s="28">
        <v>33</v>
      </c>
      <c r="B34" s="28" t="s">
        <v>80</v>
      </c>
      <c r="C34" s="28" t="s">
        <v>20</v>
      </c>
      <c r="D34" s="28">
        <v>63</v>
      </c>
      <c r="E34" s="29">
        <v>430</v>
      </c>
      <c r="F34" s="28" t="s">
        <v>21</v>
      </c>
      <c r="G34" s="28" t="s">
        <v>22</v>
      </c>
      <c r="H34" s="28" t="s">
        <v>63</v>
      </c>
      <c r="I34" s="28">
        <v>4</v>
      </c>
      <c r="J34" s="28" t="s">
        <v>24</v>
      </c>
      <c r="K34" s="28" t="s">
        <v>36</v>
      </c>
      <c r="L34" s="28">
        <v>5</v>
      </c>
      <c r="M34" s="30">
        <v>137</v>
      </c>
      <c r="N34" s="31">
        <v>300</v>
      </c>
      <c r="O34" s="31">
        <v>300</v>
      </c>
    </row>
    <row r="35" spans="1:15">
      <c r="A35" s="28">
        <v>34</v>
      </c>
      <c r="B35" s="28" t="s">
        <v>83</v>
      </c>
      <c r="C35" s="28" t="s">
        <v>20</v>
      </c>
      <c r="D35" s="28">
        <v>44</v>
      </c>
      <c r="E35" s="29">
        <v>167</v>
      </c>
      <c r="F35" s="28" t="s">
        <v>21</v>
      </c>
      <c r="G35" s="28" t="s">
        <v>31</v>
      </c>
      <c r="H35" s="28" t="s">
        <v>81</v>
      </c>
      <c r="I35" s="28">
        <v>4</v>
      </c>
      <c r="J35" s="28" t="s">
        <v>24</v>
      </c>
      <c r="K35" s="28" t="s">
        <v>84</v>
      </c>
      <c r="L35" s="28">
        <v>9</v>
      </c>
      <c r="M35" s="30">
        <v>210</v>
      </c>
      <c r="N35" s="31">
        <v>293</v>
      </c>
      <c r="O35" s="31">
        <v>293</v>
      </c>
    </row>
    <row r="36" spans="1:15">
      <c r="A36" s="28">
        <v>35</v>
      </c>
      <c r="B36" s="28" t="s">
        <v>85</v>
      </c>
      <c r="C36" s="28" t="s">
        <v>30</v>
      </c>
      <c r="D36" s="28">
        <v>60</v>
      </c>
      <c r="E36" s="29">
        <v>393</v>
      </c>
      <c r="F36" s="28" t="s">
        <v>21</v>
      </c>
      <c r="G36" s="28" t="s">
        <v>22</v>
      </c>
      <c r="H36" s="28" t="s">
        <v>34</v>
      </c>
      <c r="I36" s="28">
        <v>3</v>
      </c>
      <c r="J36" s="28" t="s">
        <v>86</v>
      </c>
      <c r="K36" s="28" t="s">
        <v>36</v>
      </c>
      <c r="L36" s="28">
        <v>2</v>
      </c>
      <c r="M36" s="30">
        <v>90</v>
      </c>
      <c r="N36" s="31">
        <v>279</v>
      </c>
      <c r="O36" s="31">
        <v>300</v>
      </c>
    </row>
    <row r="37" spans="1:15">
      <c r="A37" s="28">
        <v>36</v>
      </c>
      <c r="B37" s="28" t="s">
        <v>87</v>
      </c>
      <c r="C37" s="28" t="s">
        <v>20</v>
      </c>
      <c r="D37" s="28">
        <v>42</v>
      </c>
      <c r="E37" s="29">
        <v>278</v>
      </c>
      <c r="F37" s="28" t="s">
        <v>21</v>
      </c>
      <c r="G37" s="28" t="s">
        <v>31</v>
      </c>
      <c r="H37" s="28" t="s">
        <v>81</v>
      </c>
      <c r="I37" s="28">
        <v>4</v>
      </c>
      <c r="J37" s="28" t="s">
        <v>24</v>
      </c>
      <c r="K37" s="28" t="s">
        <v>143</v>
      </c>
      <c r="L37" s="28">
        <v>6</v>
      </c>
      <c r="M37" s="30">
        <v>170</v>
      </c>
      <c r="N37" s="31">
        <v>298</v>
      </c>
      <c r="O37" s="31">
        <v>298</v>
      </c>
    </row>
    <row r="38" spans="1:15">
      <c r="A38" s="28">
        <v>37</v>
      </c>
      <c r="B38" s="28" t="s">
        <v>88</v>
      </c>
      <c r="C38" s="28" t="s">
        <v>20</v>
      </c>
      <c r="D38" s="28">
        <v>62</v>
      </c>
      <c r="E38" s="29">
        <v>728</v>
      </c>
      <c r="F38" s="28" t="s">
        <v>21</v>
      </c>
      <c r="G38" s="28" t="s">
        <v>31</v>
      </c>
      <c r="H38" s="28" t="s">
        <v>89</v>
      </c>
      <c r="I38" s="28">
        <v>4</v>
      </c>
      <c r="J38" s="28" t="s">
        <v>24</v>
      </c>
      <c r="K38" s="28" t="s">
        <v>36</v>
      </c>
      <c r="L38" s="28">
        <v>5</v>
      </c>
      <c r="M38" s="30">
        <v>133</v>
      </c>
      <c r="N38" s="31">
        <v>298</v>
      </c>
      <c r="O38" s="31">
        <v>296</v>
      </c>
    </row>
    <row r="39" spans="1:15">
      <c r="A39" s="28">
        <v>38</v>
      </c>
      <c r="B39" s="28" t="s">
        <v>90</v>
      </c>
      <c r="C39" s="28" t="s">
        <v>30</v>
      </c>
      <c r="D39" s="28">
        <v>69</v>
      </c>
      <c r="E39" s="29">
        <v>1438</v>
      </c>
      <c r="F39" s="28" t="s">
        <v>21</v>
      </c>
      <c r="G39" s="28" t="s">
        <v>31</v>
      </c>
      <c r="H39" s="28" t="s">
        <v>81</v>
      </c>
      <c r="I39" s="28">
        <v>4</v>
      </c>
      <c r="J39" s="28" t="s">
        <v>24</v>
      </c>
      <c r="K39" s="28" t="s">
        <v>36</v>
      </c>
      <c r="L39" s="28">
        <v>6.5</v>
      </c>
      <c r="M39" s="30">
        <v>115</v>
      </c>
      <c r="N39" s="31">
        <v>298</v>
      </c>
      <c r="O39" s="31">
        <v>298</v>
      </c>
    </row>
    <row r="40" spans="1:15">
      <c r="A40" s="28">
        <v>39</v>
      </c>
      <c r="B40" s="28" t="s">
        <v>91</v>
      </c>
      <c r="C40" s="28" t="s">
        <v>20</v>
      </c>
      <c r="D40" s="28">
        <v>59</v>
      </c>
      <c r="E40" s="29">
        <v>351</v>
      </c>
      <c r="F40" s="28" t="s">
        <v>21</v>
      </c>
      <c r="G40" s="28" t="s">
        <v>31</v>
      </c>
      <c r="H40" s="28" t="s">
        <v>92</v>
      </c>
      <c r="I40" s="28">
        <v>4</v>
      </c>
      <c r="J40" s="28" t="s">
        <v>61</v>
      </c>
      <c r="K40" s="28" t="s">
        <v>25</v>
      </c>
      <c r="L40" s="28">
        <v>7.5</v>
      </c>
      <c r="M40" s="30">
        <v>290</v>
      </c>
      <c r="N40" s="31">
        <v>300</v>
      </c>
      <c r="O40" s="31">
        <v>300</v>
      </c>
    </row>
    <row r="41" spans="1:15">
      <c r="A41" s="28">
        <v>40</v>
      </c>
      <c r="B41" s="28" t="s">
        <v>93</v>
      </c>
      <c r="C41" s="28" t="s">
        <v>30</v>
      </c>
      <c r="D41" s="28">
        <v>48</v>
      </c>
      <c r="E41" s="29">
        <v>1375</v>
      </c>
      <c r="F41" s="28" t="s">
        <v>21</v>
      </c>
      <c r="G41" s="28" t="s">
        <v>31</v>
      </c>
      <c r="H41" s="28" t="s">
        <v>94</v>
      </c>
      <c r="I41" s="28">
        <v>1</v>
      </c>
      <c r="J41" s="28" t="s">
        <v>95</v>
      </c>
      <c r="K41" s="28" t="s">
        <v>36</v>
      </c>
      <c r="L41" s="28">
        <v>18</v>
      </c>
      <c r="M41" s="30">
        <v>123</v>
      </c>
      <c r="N41" s="31">
        <v>300</v>
      </c>
      <c r="O41" s="31">
        <v>300</v>
      </c>
    </row>
    <row r="42" spans="1:15">
      <c r="A42" s="28">
        <v>41</v>
      </c>
      <c r="B42" s="28" t="s">
        <v>96</v>
      </c>
      <c r="C42" s="28" t="s">
        <v>30</v>
      </c>
      <c r="D42" s="28">
        <v>49</v>
      </c>
      <c r="E42" s="29">
        <v>115</v>
      </c>
      <c r="F42" s="28" t="s">
        <v>21</v>
      </c>
      <c r="G42" s="28" t="s">
        <v>31</v>
      </c>
      <c r="H42" s="28" t="s">
        <v>81</v>
      </c>
      <c r="I42" s="28">
        <v>4</v>
      </c>
      <c r="J42" s="28" t="s">
        <v>24</v>
      </c>
      <c r="K42" s="28" t="s">
        <v>25</v>
      </c>
      <c r="L42" s="28">
        <v>7</v>
      </c>
      <c r="M42" s="30">
        <v>80</v>
      </c>
      <c r="N42" s="31">
        <v>295</v>
      </c>
      <c r="O42" s="31">
        <v>289</v>
      </c>
    </row>
    <row r="43" spans="1:15">
      <c r="A43" s="28">
        <v>42</v>
      </c>
      <c r="B43" s="28" t="s">
        <v>97</v>
      </c>
      <c r="C43" s="28" t="s">
        <v>30</v>
      </c>
      <c r="D43" s="28">
        <v>43</v>
      </c>
      <c r="E43" s="29">
        <v>79</v>
      </c>
      <c r="F43" s="28" t="s">
        <v>21</v>
      </c>
      <c r="G43" s="28" t="s">
        <v>31</v>
      </c>
      <c r="H43" s="28" t="s">
        <v>81</v>
      </c>
      <c r="I43" s="28">
        <v>4</v>
      </c>
      <c r="J43" s="28" t="s">
        <v>24</v>
      </c>
      <c r="K43" s="28" t="s">
        <v>36</v>
      </c>
      <c r="L43" s="28">
        <v>8</v>
      </c>
      <c r="M43" s="30">
        <v>250</v>
      </c>
      <c r="N43" s="31">
        <v>300</v>
      </c>
      <c r="O43" s="31">
        <v>300</v>
      </c>
    </row>
    <row r="44" spans="1:15">
      <c r="A44" s="28">
        <v>43</v>
      </c>
      <c r="B44" s="28" t="s">
        <v>98</v>
      </c>
      <c r="C44" s="28" t="s">
        <v>20</v>
      </c>
      <c r="D44" s="28">
        <v>52</v>
      </c>
      <c r="E44" s="29">
        <v>1354</v>
      </c>
      <c r="F44" s="28" t="s">
        <v>21</v>
      </c>
      <c r="G44" s="28" t="s">
        <v>31</v>
      </c>
      <c r="H44" s="28" t="s">
        <v>41</v>
      </c>
      <c r="I44" s="28">
        <v>4</v>
      </c>
      <c r="J44" s="28" t="s">
        <v>24</v>
      </c>
      <c r="K44" s="28" t="s">
        <v>25</v>
      </c>
      <c r="L44" s="28">
        <v>5</v>
      </c>
      <c r="M44" s="30">
        <v>100</v>
      </c>
      <c r="N44" s="31">
        <v>293</v>
      </c>
      <c r="O44" s="31">
        <v>299</v>
      </c>
    </row>
    <row r="45" spans="1:15">
      <c r="A45" s="28">
        <v>44</v>
      </c>
      <c r="B45" s="28" t="s">
        <v>99</v>
      </c>
      <c r="C45" s="28" t="s">
        <v>20</v>
      </c>
      <c r="D45" s="28">
        <v>57</v>
      </c>
      <c r="E45" s="29">
        <v>1069</v>
      </c>
      <c r="F45" s="28" t="s">
        <v>21</v>
      </c>
      <c r="G45" s="28" t="s">
        <v>22</v>
      </c>
      <c r="H45" s="28" t="s">
        <v>100</v>
      </c>
      <c r="I45" s="28">
        <v>3</v>
      </c>
      <c r="J45" s="28" t="s">
        <v>86</v>
      </c>
      <c r="K45" s="28" t="s">
        <v>25</v>
      </c>
      <c r="L45" s="28">
        <v>3</v>
      </c>
      <c r="M45" s="30">
        <v>67</v>
      </c>
      <c r="N45" s="31">
        <v>296</v>
      </c>
      <c r="O45" s="31">
        <v>278</v>
      </c>
    </row>
    <row r="46" spans="1:15">
      <c r="A46" s="28">
        <v>45</v>
      </c>
      <c r="B46" s="28" t="s">
        <v>101</v>
      </c>
      <c r="C46" s="28" t="s">
        <v>20</v>
      </c>
      <c r="D46" s="28">
        <v>73</v>
      </c>
      <c r="E46" s="29">
        <v>542</v>
      </c>
      <c r="F46" s="28" t="s">
        <v>21</v>
      </c>
      <c r="G46" s="28" t="s">
        <v>31</v>
      </c>
      <c r="H46" s="28" t="s">
        <v>94</v>
      </c>
      <c r="I46" s="28">
        <v>1</v>
      </c>
      <c r="J46" s="28" t="s">
        <v>95</v>
      </c>
      <c r="K46" s="28" t="s">
        <v>25</v>
      </c>
      <c r="L46" s="28">
        <v>7</v>
      </c>
      <c r="M46" s="30">
        <v>100</v>
      </c>
      <c r="N46" s="31">
        <v>300</v>
      </c>
      <c r="O46" s="31">
        <v>280</v>
      </c>
    </row>
    <row r="47" spans="1:15">
      <c r="A47" s="28">
        <v>46</v>
      </c>
      <c r="B47" s="28" t="s">
        <v>102</v>
      </c>
      <c r="C47" s="28" t="s">
        <v>20</v>
      </c>
      <c r="D47" s="28">
        <v>59</v>
      </c>
      <c r="E47" s="29">
        <v>212</v>
      </c>
      <c r="F47" s="28" t="s">
        <v>21</v>
      </c>
      <c r="G47" s="28" t="s">
        <v>22</v>
      </c>
      <c r="H47" s="28" t="s">
        <v>103</v>
      </c>
      <c r="I47" s="28">
        <v>3</v>
      </c>
      <c r="J47" s="28" t="s">
        <v>82</v>
      </c>
      <c r="K47" s="28" t="s">
        <v>25</v>
      </c>
      <c r="L47" s="28">
        <v>7</v>
      </c>
      <c r="M47" s="30">
        <v>103</v>
      </c>
      <c r="N47" s="31">
        <v>298</v>
      </c>
      <c r="O47" s="31">
        <v>293</v>
      </c>
    </row>
    <row r="48" spans="1:15">
      <c r="A48" s="28">
        <v>47</v>
      </c>
      <c r="B48" s="28" t="s">
        <v>104</v>
      </c>
      <c r="C48" s="28" t="s">
        <v>30</v>
      </c>
      <c r="D48" s="28">
        <v>60</v>
      </c>
      <c r="E48" s="29">
        <v>488</v>
      </c>
      <c r="F48" s="28" t="s">
        <v>21</v>
      </c>
      <c r="G48" s="28" t="s">
        <v>31</v>
      </c>
      <c r="H48" s="28" t="s">
        <v>81</v>
      </c>
      <c r="I48" s="28">
        <v>4</v>
      </c>
      <c r="J48" s="28" t="s">
        <v>24</v>
      </c>
      <c r="K48" s="28" t="s">
        <v>25</v>
      </c>
      <c r="L48" s="28">
        <v>5.5</v>
      </c>
      <c r="M48" s="30">
        <v>280</v>
      </c>
      <c r="N48" s="31">
        <v>300</v>
      </c>
      <c r="O48" s="31">
        <v>300</v>
      </c>
    </row>
    <row r="49" spans="1:15">
      <c r="A49" s="28">
        <v>48</v>
      </c>
      <c r="B49" s="28" t="s">
        <v>105</v>
      </c>
      <c r="C49" s="28" t="s">
        <v>20</v>
      </c>
      <c r="D49" s="28">
        <v>64</v>
      </c>
      <c r="E49" s="29">
        <v>505</v>
      </c>
      <c r="F49" s="28" t="s">
        <v>21</v>
      </c>
      <c r="G49" s="28" t="s">
        <v>31</v>
      </c>
      <c r="H49" s="28" t="s">
        <v>23</v>
      </c>
      <c r="I49" s="28">
        <v>4</v>
      </c>
      <c r="J49" s="28" t="s">
        <v>24</v>
      </c>
      <c r="K49" s="28" t="s">
        <v>36</v>
      </c>
      <c r="L49" s="28">
        <v>8</v>
      </c>
      <c r="M49" s="30">
        <v>0</v>
      </c>
      <c r="N49" s="31">
        <v>285</v>
      </c>
      <c r="O49" s="31">
        <v>273</v>
      </c>
    </row>
    <row r="50" spans="1:15">
      <c r="A50" s="28">
        <v>49</v>
      </c>
      <c r="B50" s="28" t="s">
        <v>106</v>
      </c>
      <c r="C50" s="28" t="s">
        <v>20</v>
      </c>
      <c r="D50" s="28">
        <v>49</v>
      </c>
      <c r="E50" s="29">
        <v>577</v>
      </c>
      <c r="F50" s="28" t="s">
        <v>21</v>
      </c>
      <c r="G50" s="28" t="s">
        <v>22</v>
      </c>
      <c r="H50" s="28" t="s">
        <v>107</v>
      </c>
      <c r="I50" s="28">
        <v>4</v>
      </c>
      <c r="J50" s="28" t="s">
        <v>61</v>
      </c>
      <c r="K50" s="28" t="s">
        <v>36</v>
      </c>
      <c r="L50" s="28">
        <v>7</v>
      </c>
      <c r="M50" s="30">
        <v>175</v>
      </c>
      <c r="N50" s="31">
        <v>300</v>
      </c>
      <c r="O50" s="31">
        <v>299</v>
      </c>
    </row>
    <row r="51" spans="1:15">
      <c r="A51" s="28">
        <v>50</v>
      </c>
      <c r="B51" s="28" t="s">
        <v>108</v>
      </c>
      <c r="C51" s="28" t="s">
        <v>30</v>
      </c>
      <c r="D51" s="28">
        <v>72</v>
      </c>
      <c r="E51" s="29">
        <v>302</v>
      </c>
      <c r="F51" s="28" t="s">
        <v>21</v>
      </c>
      <c r="G51" s="28" t="s">
        <v>22</v>
      </c>
      <c r="H51" s="28" t="s">
        <v>107</v>
      </c>
      <c r="I51" s="28">
        <v>4</v>
      </c>
      <c r="J51" s="28" t="s">
        <v>61</v>
      </c>
      <c r="K51" s="28" t="s">
        <v>36</v>
      </c>
      <c r="L51" s="28">
        <v>6</v>
      </c>
      <c r="M51" s="30">
        <v>73</v>
      </c>
      <c r="N51" s="31">
        <v>300</v>
      </c>
      <c r="O51" s="31">
        <v>300</v>
      </c>
    </row>
    <row r="52" spans="1:15">
      <c r="A52" s="28">
        <v>51</v>
      </c>
      <c r="B52" s="28" t="s">
        <v>109</v>
      </c>
      <c r="C52" s="28" t="s">
        <v>20</v>
      </c>
      <c r="D52" s="28">
        <v>50</v>
      </c>
      <c r="E52" s="29">
        <v>523</v>
      </c>
      <c r="F52" s="28" t="s">
        <v>21</v>
      </c>
      <c r="G52" s="28" t="s">
        <v>22</v>
      </c>
      <c r="H52" s="28" t="s">
        <v>110</v>
      </c>
      <c r="I52" s="28">
        <v>1</v>
      </c>
      <c r="J52" s="28" t="s">
        <v>95</v>
      </c>
      <c r="K52" s="28" t="s">
        <v>25</v>
      </c>
      <c r="L52" s="28"/>
      <c r="M52" s="30">
        <v>117</v>
      </c>
      <c r="N52" s="31">
        <v>300</v>
      </c>
      <c r="O52" s="31">
        <v>300</v>
      </c>
    </row>
    <row r="53" spans="1:15">
      <c r="A53" s="28">
        <v>52</v>
      </c>
      <c r="B53" s="28" t="s">
        <v>111</v>
      </c>
      <c r="C53" s="28" t="s">
        <v>30</v>
      </c>
      <c r="D53" s="28">
        <v>53</v>
      </c>
      <c r="E53" s="29">
        <v>1162</v>
      </c>
      <c r="F53" s="28" t="s">
        <v>21</v>
      </c>
      <c r="G53" s="28" t="s">
        <v>31</v>
      </c>
      <c r="H53" s="28" t="s">
        <v>112</v>
      </c>
      <c r="I53" s="28">
        <v>2</v>
      </c>
      <c r="J53" s="28" t="s">
        <v>28</v>
      </c>
      <c r="K53" s="28" t="s">
        <v>25</v>
      </c>
      <c r="L53" s="28">
        <v>6</v>
      </c>
      <c r="M53" s="30">
        <v>30</v>
      </c>
      <c r="N53" s="31">
        <v>300</v>
      </c>
      <c r="O53" s="31">
        <v>300</v>
      </c>
    </row>
    <row r="54" spans="1:15">
      <c r="A54" s="28">
        <v>53</v>
      </c>
      <c r="B54" s="28" t="s">
        <v>114</v>
      </c>
      <c r="C54" s="28" t="s">
        <v>20</v>
      </c>
      <c r="D54" s="28">
        <v>64</v>
      </c>
      <c r="E54" s="29">
        <v>457</v>
      </c>
      <c r="F54" s="28" t="s">
        <v>21</v>
      </c>
      <c r="G54" s="28" t="s">
        <v>31</v>
      </c>
      <c r="H54" s="28" t="s">
        <v>34</v>
      </c>
      <c r="I54" s="28">
        <v>3</v>
      </c>
      <c r="J54" s="28" t="s">
        <v>35</v>
      </c>
      <c r="K54" s="28" t="s">
        <v>42</v>
      </c>
      <c r="L54" s="28">
        <v>5</v>
      </c>
      <c r="M54" s="30">
        <v>100</v>
      </c>
      <c r="N54" s="31">
        <v>300</v>
      </c>
      <c r="O54" s="31">
        <v>268</v>
      </c>
    </row>
    <row r="55" spans="1:15">
      <c r="A55" s="28">
        <v>54</v>
      </c>
      <c r="B55" s="28" t="s">
        <v>115</v>
      </c>
      <c r="C55" s="28" t="s">
        <v>30</v>
      </c>
      <c r="D55" s="28">
        <v>67</v>
      </c>
      <c r="E55" s="29">
        <v>109</v>
      </c>
      <c r="F55" s="28" t="s">
        <v>21</v>
      </c>
      <c r="G55" s="28" t="s">
        <v>31</v>
      </c>
      <c r="H55" s="28" t="s">
        <v>89</v>
      </c>
      <c r="I55" s="28">
        <v>4</v>
      </c>
      <c r="J55" s="28" t="s">
        <v>24</v>
      </c>
      <c r="K55" s="28" t="s">
        <v>25</v>
      </c>
      <c r="L55" s="28">
        <v>5</v>
      </c>
      <c r="M55" s="30">
        <v>104</v>
      </c>
      <c r="N55" s="31">
        <v>295</v>
      </c>
      <c r="O55" s="31">
        <v>289</v>
      </c>
    </row>
    <row r="56" spans="1:15">
      <c r="A56" s="28">
        <v>55</v>
      </c>
      <c r="B56" s="28" t="s">
        <v>116</v>
      </c>
      <c r="C56" s="28" t="s">
        <v>20</v>
      </c>
      <c r="D56" s="28">
        <v>56</v>
      </c>
      <c r="E56" s="29">
        <v>2166</v>
      </c>
      <c r="F56" s="28" t="s">
        <v>21</v>
      </c>
      <c r="G56" s="28" t="s">
        <v>22</v>
      </c>
      <c r="H56" s="28" t="s">
        <v>113</v>
      </c>
      <c r="I56" s="28">
        <v>2</v>
      </c>
      <c r="J56" s="28" t="s">
        <v>28</v>
      </c>
      <c r="K56" s="28" t="s">
        <v>36</v>
      </c>
      <c r="L56" s="28">
        <v>8</v>
      </c>
      <c r="M56" s="30">
        <v>63</v>
      </c>
      <c r="N56" s="31">
        <v>298</v>
      </c>
      <c r="O56" s="31">
        <v>300</v>
      </c>
    </row>
    <row r="57" spans="1:15">
      <c r="A57" s="28">
        <v>56</v>
      </c>
      <c r="B57" s="28" t="s">
        <v>117</v>
      </c>
      <c r="C57" s="28" t="s">
        <v>20</v>
      </c>
      <c r="D57" s="28">
        <v>55</v>
      </c>
      <c r="E57" s="29">
        <v>963</v>
      </c>
      <c r="F57" s="28" t="s">
        <v>21</v>
      </c>
      <c r="G57" s="28" t="s">
        <v>31</v>
      </c>
      <c r="H57" s="28" t="s">
        <v>113</v>
      </c>
      <c r="I57" s="28">
        <v>2</v>
      </c>
      <c r="J57" s="28" t="s">
        <v>28</v>
      </c>
      <c r="K57" s="28" t="s">
        <v>36</v>
      </c>
      <c r="L57" s="28">
        <v>18</v>
      </c>
      <c r="M57" s="30">
        <v>50</v>
      </c>
      <c r="N57" s="31">
        <v>299</v>
      </c>
      <c r="O57" s="31">
        <v>213</v>
      </c>
    </row>
    <row r="58" spans="1:15">
      <c r="A58" s="28">
        <v>57</v>
      </c>
      <c r="B58" s="28" t="s">
        <v>118</v>
      </c>
      <c r="C58" s="28" t="s">
        <v>20</v>
      </c>
      <c r="D58" s="28">
        <v>62</v>
      </c>
      <c r="E58" s="29">
        <v>381</v>
      </c>
      <c r="F58" s="28" t="s">
        <v>21</v>
      </c>
      <c r="G58" s="28" t="s">
        <v>31</v>
      </c>
      <c r="H58" s="28" t="s">
        <v>34</v>
      </c>
      <c r="I58" s="28">
        <v>3</v>
      </c>
      <c r="J58" s="28" t="s">
        <v>35</v>
      </c>
      <c r="K58" s="28" t="s">
        <v>25</v>
      </c>
      <c r="L58" s="28">
        <v>12.5</v>
      </c>
      <c r="M58" s="30">
        <v>100</v>
      </c>
      <c r="N58" s="31">
        <v>280</v>
      </c>
      <c r="O58" s="31">
        <v>280</v>
      </c>
    </row>
    <row r="59" spans="1:15">
      <c r="A59" s="28">
        <v>58</v>
      </c>
      <c r="B59" s="28" t="s">
        <v>119</v>
      </c>
      <c r="C59" s="28" t="s">
        <v>30</v>
      </c>
      <c r="D59" s="28">
        <v>64</v>
      </c>
      <c r="E59" s="29">
        <v>105</v>
      </c>
      <c r="F59" s="28" t="s">
        <v>21</v>
      </c>
      <c r="G59" s="28" t="s">
        <v>31</v>
      </c>
      <c r="H59" s="28" t="s">
        <v>39</v>
      </c>
      <c r="I59" s="28">
        <v>4</v>
      </c>
      <c r="J59" s="28" t="s">
        <v>24</v>
      </c>
      <c r="K59" s="28" t="s">
        <v>36</v>
      </c>
      <c r="L59" s="28">
        <v>8</v>
      </c>
      <c r="M59" s="30">
        <v>175</v>
      </c>
      <c r="N59" s="31">
        <v>280</v>
      </c>
      <c r="O59" s="31">
        <v>297</v>
      </c>
    </row>
    <row r="60" spans="1:15">
      <c r="A60" s="28">
        <v>59</v>
      </c>
      <c r="B60" s="28" t="s">
        <v>120</v>
      </c>
      <c r="C60" s="28" t="s">
        <v>20</v>
      </c>
      <c r="D60" s="28">
        <v>48</v>
      </c>
      <c r="E60" s="29">
        <v>1929</v>
      </c>
      <c r="F60" s="28" t="s">
        <v>21</v>
      </c>
      <c r="G60" s="28" t="s">
        <v>22</v>
      </c>
      <c r="H60" s="28" t="s">
        <v>103</v>
      </c>
      <c r="I60" s="28">
        <v>3</v>
      </c>
      <c r="J60" s="28" t="s">
        <v>82</v>
      </c>
      <c r="K60" s="28" t="s">
        <v>36</v>
      </c>
      <c r="L60" s="28">
        <v>4</v>
      </c>
      <c r="M60" s="30">
        <v>50</v>
      </c>
      <c r="N60" s="31">
        <v>300</v>
      </c>
      <c r="O60" s="31">
        <v>300</v>
      </c>
    </row>
    <row r="61" spans="1:15">
      <c r="A61" s="28">
        <v>60</v>
      </c>
      <c r="B61" s="28" t="s">
        <v>121</v>
      </c>
      <c r="C61" s="28" t="s">
        <v>20</v>
      </c>
      <c r="D61" s="28">
        <v>65</v>
      </c>
      <c r="E61" s="29">
        <v>299</v>
      </c>
      <c r="F61" s="28" t="s">
        <v>21</v>
      </c>
      <c r="G61" s="28" t="s">
        <v>31</v>
      </c>
      <c r="H61" s="28" t="s">
        <v>122</v>
      </c>
      <c r="I61" s="28">
        <v>4</v>
      </c>
      <c r="J61" s="28" t="s">
        <v>61</v>
      </c>
      <c r="K61" s="28" t="s">
        <v>36</v>
      </c>
      <c r="L61" s="28">
        <v>12</v>
      </c>
      <c r="M61" s="30">
        <v>105</v>
      </c>
      <c r="N61" s="31">
        <v>299</v>
      </c>
      <c r="O61" s="31">
        <v>300</v>
      </c>
    </row>
    <row r="62" spans="1:15">
      <c r="A62" s="28">
        <v>61</v>
      </c>
      <c r="B62" s="28" t="s">
        <v>123</v>
      </c>
      <c r="C62" s="28" t="s">
        <v>20</v>
      </c>
      <c r="D62" s="28">
        <v>40</v>
      </c>
      <c r="E62" s="29">
        <v>264</v>
      </c>
      <c r="F62" s="28" t="s">
        <v>21</v>
      </c>
      <c r="G62" s="28" t="s">
        <v>22</v>
      </c>
      <c r="H62" s="28" t="s">
        <v>23</v>
      </c>
      <c r="I62" s="28">
        <v>4</v>
      </c>
      <c r="J62" s="28" t="s">
        <v>24</v>
      </c>
      <c r="K62" s="28" t="s">
        <v>36</v>
      </c>
      <c r="L62" s="28">
        <v>4</v>
      </c>
      <c r="M62" s="30">
        <v>133</v>
      </c>
      <c r="N62" s="31">
        <v>300</v>
      </c>
      <c r="O62" s="31">
        <v>300</v>
      </c>
    </row>
    <row r="63" spans="1:15">
      <c r="A63" s="28">
        <v>62</v>
      </c>
      <c r="B63" s="28" t="s">
        <v>124</v>
      </c>
      <c r="C63" s="28" t="s">
        <v>30</v>
      </c>
      <c r="D63" s="28">
        <v>45</v>
      </c>
      <c r="E63" s="29">
        <v>78</v>
      </c>
      <c r="F63" s="28" t="s">
        <v>21</v>
      </c>
      <c r="G63" s="28" t="s">
        <v>22</v>
      </c>
      <c r="H63" s="28" t="s">
        <v>23</v>
      </c>
      <c r="I63" s="28">
        <v>4</v>
      </c>
      <c r="J63" s="28" t="s">
        <v>24</v>
      </c>
      <c r="K63" s="28" t="s">
        <v>36</v>
      </c>
      <c r="L63" s="28">
        <v>7</v>
      </c>
      <c r="M63" s="30">
        <v>114</v>
      </c>
      <c r="N63" s="31">
        <v>298</v>
      </c>
      <c r="O63" s="31">
        <v>300</v>
      </c>
    </row>
    <row r="64" spans="1:15">
      <c r="A64" s="28">
        <v>63</v>
      </c>
      <c r="B64" s="28" t="s">
        <v>125</v>
      </c>
      <c r="C64" s="28" t="s">
        <v>20</v>
      </c>
      <c r="D64" s="28">
        <v>54</v>
      </c>
      <c r="E64" s="29">
        <v>373</v>
      </c>
      <c r="F64" s="28" t="s">
        <v>21</v>
      </c>
      <c r="G64" s="28" t="s">
        <v>22</v>
      </c>
      <c r="H64" s="28" t="s">
        <v>23</v>
      </c>
      <c r="I64" s="28">
        <v>4</v>
      </c>
      <c r="J64" s="28" t="s">
        <v>24</v>
      </c>
      <c r="K64" s="28" t="s">
        <v>25</v>
      </c>
      <c r="L64" s="28">
        <v>3</v>
      </c>
      <c r="M64" s="30">
        <v>283</v>
      </c>
      <c r="N64" s="31">
        <v>300</v>
      </c>
      <c r="O64" s="31">
        <v>300</v>
      </c>
    </row>
    <row r="65" spans="1:15">
      <c r="A65" s="28">
        <v>64</v>
      </c>
      <c r="B65" s="28" t="s">
        <v>126</v>
      </c>
      <c r="C65" s="28" t="s">
        <v>20</v>
      </c>
      <c r="D65" s="28">
        <v>70</v>
      </c>
      <c r="E65" s="29">
        <v>297</v>
      </c>
      <c r="F65" s="28" t="s">
        <v>21</v>
      </c>
      <c r="G65" s="28" t="s">
        <v>31</v>
      </c>
      <c r="H65" s="28" t="s">
        <v>34</v>
      </c>
      <c r="I65" s="28">
        <v>3</v>
      </c>
      <c r="J65" s="28" t="s">
        <v>35</v>
      </c>
      <c r="K65" s="28" t="s">
        <v>25</v>
      </c>
      <c r="L65" s="28">
        <v>5</v>
      </c>
      <c r="M65" s="30">
        <v>195</v>
      </c>
      <c r="N65" s="31">
        <v>298</v>
      </c>
      <c r="O65" s="31">
        <v>300</v>
      </c>
    </row>
    <row r="66" spans="1:15">
      <c r="A66" s="28">
        <v>65</v>
      </c>
      <c r="B66" s="28" t="s">
        <v>127</v>
      </c>
      <c r="C66" s="28" t="s">
        <v>20</v>
      </c>
      <c r="D66" s="28">
        <v>66</v>
      </c>
      <c r="E66" s="29">
        <v>50</v>
      </c>
      <c r="F66" s="28" t="s">
        <v>21</v>
      </c>
      <c r="G66" s="28" t="s">
        <v>31</v>
      </c>
      <c r="H66" s="28" t="s">
        <v>39</v>
      </c>
      <c r="I66" s="28">
        <v>4</v>
      </c>
      <c r="J66" s="28" t="s">
        <v>24</v>
      </c>
      <c r="K66" s="28" t="s">
        <v>36</v>
      </c>
      <c r="L66" s="28">
        <v>15</v>
      </c>
      <c r="M66" s="30">
        <v>295</v>
      </c>
      <c r="N66" s="31">
        <v>300</v>
      </c>
      <c r="O66" s="31">
        <v>300</v>
      </c>
    </row>
    <row r="67" spans="1:15">
      <c r="A67" s="28">
        <v>66</v>
      </c>
      <c r="B67" s="28" t="s">
        <v>128</v>
      </c>
      <c r="C67" s="28" t="s">
        <v>30</v>
      </c>
      <c r="D67" s="28">
        <v>60</v>
      </c>
      <c r="E67" s="29">
        <v>83</v>
      </c>
      <c r="F67" s="28" t="s">
        <v>21</v>
      </c>
      <c r="G67" s="28" t="s">
        <v>31</v>
      </c>
      <c r="H67" s="28" t="s">
        <v>129</v>
      </c>
      <c r="I67" s="28">
        <v>3</v>
      </c>
      <c r="J67" s="28" t="s">
        <v>35</v>
      </c>
      <c r="K67" s="28" t="s">
        <v>42</v>
      </c>
      <c r="L67" s="28">
        <v>8</v>
      </c>
      <c r="M67" s="30">
        <v>210</v>
      </c>
      <c r="N67" s="31">
        <v>300</v>
      </c>
      <c r="O67" s="31">
        <v>300</v>
      </c>
    </row>
    <row r="68" spans="1:15">
      <c r="A68" s="28">
        <v>67</v>
      </c>
      <c r="B68" s="28" t="s">
        <v>130</v>
      </c>
      <c r="C68" s="28" t="s">
        <v>30</v>
      </c>
      <c r="D68" s="28">
        <v>57</v>
      </c>
      <c r="E68" s="29">
        <v>34</v>
      </c>
      <c r="F68" s="28" t="s">
        <v>21</v>
      </c>
      <c r="G68" s="28" t="s">
        <v>22</v>
      </c>
      <c r="H68" s="28" t="s">
        <v>23</v>
      </c>
      <c r="I68" s="28">
        <v>4</v>
      </c>
      <c r="J68" s="28" t="s">
        <v>24</v>
      </c>
      <c r="K68" s="28" t="s">
        <v>25</v>
      </c>
      <c r="L68" s="28">
        <v>7</v>
      </c>
      <c r="M68" s="30">
        <v>146</v>
      </c>
      <c r="N68" s="31">
        <v>281</v>
      </c>
      <c r="O68" s="31">
        <v>259</v>
      </c>
    </row>
    <row r="69" spans="1:15">
      <c r="A69" s="28">
        <v>68</v>
      </c>
      <c r="B69" s="28" t="s">
        <v>131</v>
      </c>
      <c r="C69" s="28" t="s">
        <v>20</v>
      </c>
      <c r="D69" s="28">
        <v>51</v>
      </c>
      <c r="E69" s="29">
        <v>187</v>
      </c>
      <c r="F69" s="28" t="s">
        <v>21</v>
      </c>
      <c r="G69" s="28" t="s">
        <v>31</v>
      </c>
      <c r="H69" s="28" t="s">
        <v>34</v>
      </c>
      <c r="I69" s="28">
        <v>3</v>
      </c>
      <c r="J69" s="28" t="s">
        <v>35</v>
      </c>
      <c r="K69" s="28" t="s">
        <v>25</v>
      </c>
      <c r="L69" s="28">
        <v>11</v>
      </c>
      <c r="M69" s="30">
        <v>150</v>
      </c>
      <c r="N69" s="31">
        <v>300</v>
      </c>
      <c r="O69" s="31">
        <v>300</v>
      </c>
    </row>
    <row r="70" spans="1:15">
      <c r="A70" s="28">
        <v>69</v>
      </c>
      <c r="B70" s="28" t="s">
        <v>132</v>
      </c>
      <c r="C70" s="28" t="s">
        <v>20</v>
      </c>
      <c r="D70" s="28">
        <v>64</v>
      </c>
      <c r="E70" s="29">
        <v>149</v>
      </c>
      <c r="F70" s="28" t="s">
        <v>21</v>
      </c>
      <c r="G70" s="28" t="s">
        <v>22</v>
      </c>
      <c r="H70" s="28" t="s">
        <v>133</v>
      </c>
      <c r="I70" s="28">
        <v>3</v>
      </c>
      <c r="J70" s="28" t="s">
        <v>35</v>
      </c>
      <c r="K70" s="28" t="s">
        <v>42</v>
      </c>
      <c r="L70" s="28">
        <v>6</v>
      </c>
      <c r="M70" s="30">
        <v>200</v>
      </c>
      <c r="N70" s="31">
        <v>300</v>
      </c>
      <c r="O70" s="31">
        <v>300</v>
      </c>
    </row>
    <row r="71" spans="1:15">
      <c r="A71" s="28">
        <v>70</v>
      </c>
      <c r="B71" s="28" t="s">
        <v>134</v>
      </c>
      <c r="C71" s="28" t="s">
        <v>30</v>
      </c>
      <c r="D71" s="28">
        <v>61</v>
      </c>
      <c r="E71" s="29">
        <v>506</v>
      </c>
      <c r="F71" s="28" t="s">
        <v>21</v>
      </c>
      <c r="G71" s="28" t="s">
        <v>22</v>
      </c>
      <c r="H71" s="28" t="s">
        <v>135</v>
      </c>
      <c r="I71" s="28">
        <v>3</v>
      </c>
      <c r="J71" s="28" t="s">
        <v>35</v>
      </c>
      <c r="K71" s="28" t="s">
        <v>25</v>
      </c>
      <c r="L71" s="28"/>
      <c r="M71" s="30">
        <v>123</v>
      </c>
      <c r="N71" s="31">
        <v>300</v>
      </c>
      <c r="O71" s="31">
        <v>296</v>
      </c>
    </row>
    <row r="72" spans="1:15">
      <c r="A72" s="28">
        <v>71</v>
      </c>
      <c r="B72" s="28" t="s">
        <v>136</v>
      </c>
      <c r="C72" s="28" t="s">
        <v>20</v>
      </c>
      <c r="D72" s="28">
        <v>70</v>
      </c>
      <c r="E72" s="29">
        <v>400</v>
      </c>
      <c r="F72" s="28" t="s">
        <v>21</v>
      </c>
      <c r="G72" s="28" t="s">
        <v>31</v>
      </c>
      <c r="H72" s="28" t="s">
        <v>81</v>
      </c>
      <c r="I72" s="28">
        <v>4</v>
      </c>
      <c r="J72" s="28" t="s">
        <v>24</v>
      </c>
      <c r="K72" s="28" t="s">
        <v>42</v>
      </c>
      <c r="L72" s="28">
        <v>6</v>
      </c>
      <c r="M72" s="30">
        <v>233</v>
      </c>
      <c r="N72" s="31">
        <v>295</v>
      </c>
      <c r="O72" s="31">
        <v>265</v>
      </c>
    </row>
    <row r="73" spans="1:15">
      <c r="A73" s="28">
        <v>72</v>
      </c>
      <c r="B73" s="28" t="s">
        <v>137</v>
      </c>
      <c r="C73" s="28" t="s">
        <v>30</v>
      </c>
      <c r="D73" s="28">
        <v>60</v>
      </c>
      <c r="E73" s="29">
        <v>346</v>
      </c>
      <c r="F73" s="28" t="s">
        <v>21</v>
      </c>
      <c r="G73" s="28" t="s">
        <v>31</v>
      </c>
      <c r="H73" s="28" t="s">
        <v>23</v>
      </c>
      <c r="I73" s="28">
        <v>4</v>
      </c>
      <c r="J73" s="28" t="s">
        <v>24</v>
      </c>
      <c r="K73" s="28" t="s">
        <v>25</v>
      </c>
      <c r="L73" s="28">
        <v>5</v>
      </c>
      <c r="M73" s="30">
        <v>78</v>
      </c>
      <c r="N73" s="31">
        <v>293</v>
      </c>
      <c r="O73" s="31">
        <v>274</v>
      </c>
    </row>
    <row r="74" spans="1:15">
      <c r="A74" s="28">
        <v>73</v>
      </c>
      <c r="B74" s="28" t="s">
        <v>138</v>
      </c>
      <c r="C74" s="28" t="s">
        <v>30</v>
      </c>
      <c r="D74" s="28">
        <v>42</v>
      </c>
      <c r="E74" s="29">
        <v>1361</v>
      </c>
      <c r="F74" s="28" t="s">
        <v>21</v>
      </c>
      <c r="G74" s="28" t="s">
        <v>22</v>
      </c>
      <c r="H74" s="28" t="s">
        <v>113</v>
      </c>
      <c r="I74" s="28">
        <v>2</v>
      </c>
      <c r="J74" s="28" t="s">
        <v>28</v>
      </c>
      <c r="K74" s="28" t="s">
        <v>25</v>
      </c>
      <c r="L74" s="28">
        <v>5</v>
      </c>
      <c r="M74" s="30">
        <v>110</v>
      </c>
      <c r="N74" s="31">
        <v>300</v>
      </c>
      <c r="O74" s="31">
        <v>293</v>
      </c>
    </row>
    <row r="75" spans="1:15">
      <c r="A75" s="28">
        <v>74</v>
      </c>
      <c r="B75" s="28" t="s">
        <v>139</v>
      </c>
      <c r="C75" s="28" t="s">
        <v>20</v>
      </c>
      <c r="D75" s="28">
        <v>65</v>
      </c>
      <c r="E75" s="29">
        <v>72</v>
      </c>
      <c r="F75" s="28" t="s">
        <v>21</v>
      </c>
      <c r="G75" s="28" t="s">
        <v>22</v>
      </c>
      <c r="H75" s="28" t="s">
        <v>81</v>
      </c>
      <c r="I75" s="28">
        <v>3</v>
      </c>
      <c r="J75" s="28" t="s">
        <v>82</v>
      </c>
      <c r="K75" s="28" t="s">
        <v>25</v>
      </c>
      <c r="L75" s="28">
        <v>6</v>
      </c>
      <c r="M75" s="30">
        <v>270</v>
      </c>
      <c r="N75" s="31">
        <v>300</v>
      </c>
      <c r="O75" s="31">
        <v>300</v>
      </c>
    </row>
    <row r="76" spans="1:15">
      <c r="A76" s="28">
        <v>75</v>
      </c>
      <c r="B76" s="28" t="s">
        <v>140</v>
      </c>
      <c r="C76" s="28" t="s">
        <v>20</v>
      </c>
      <c r="D76" s="28">
        <v>68</v>
      </c>
      <c r="E76" s="29">
        <v>1199</v>
      </c>
      <c r="F76" s="28" t="s">
        <v>21</v>
      </c>
      <c r="G76" s="28" t="s">
        <v>31</v>
      </c>
      <c r="H76" s="28" t="s">
        <v>94</v>
      </c>
      <c r="I76" s="28">
        <v>1</v>
      </c>
      <c r="J76" s="28" t="s">
        <v>95</v>
      </c>
      <c r="K76" s="28" t="s">
        <v>25</v>
      </c>
      <c r="L76" s="28">
        <v>7</v>
      </c>
      <c r="M76" s="30">
        <v>146</v>
      </c>
      <c r="N76" s="31">
        <v>300</v>
      </c>
      <c r="O76" s="31">
        <v>298</v>
      </c>
    </row>
    <row r="77" spans="1:15">
      <c r="A77" s="28">
        <v>76</v>
      </c>
      <c r="B77" s="28" t="s">
        <v>141</v>
      </c>
      <c r="C77" s="28" t="s">
        <v>30</v>
      </c>
      <c r="D77" s="28">
        <v>49</v>
      </c>
      <c r="E77" s="29">
        <v>251</v>
      </c>
      <c r="F77" s="28" t="s">
        <v>21</v>
      </c>
      <c r="G77" s="28" t="s">
        <v>22</v>
      </c>
      <c r="H77" s="28" t="s">
        <v>44</v>
      </c>
      <c r="I77" s="28">
        <v>4</v>
      </c>
      <c r="J77" s="28" t="s">
        <v>24</v>
      </c>
      <c r="K77" s="28" t="s">
        <v>36</v>
      </c>
      <c r="L77" s="28">
        <v>9</v>
      </c>
      <c r="M77" s="30">
        <v>273</v>
      </c>
      <c r="N77" s="31">
        <v>300</v>
      </c>
      <c r="O77" s="31">
        <v>300</v>
      </c>
    </row>
    <row r="78" spans="1:15">
      <c r="A78" s="28">
        <v>77</v>
      </c>
      <c r="B78" s="28" t="s">
        <v>142</v>
      </c>
      <c r="C78" s="28" t="s">
        <v>30</v>
      </c>
      <c r="D78" s="28">
        <v>63</v>
      </c>
      <c r="E78" s="29">
        <v>117</v>
      </c>
      <c r="F78" s="28" t="s">
        <v>21</v>
      </c>
      <c r="G78" s="28" t="s">
        <v>31</v>
      </c>
      <c r="H78" s="28" t="s">
        <v>81</v>
      </c>
      <c r="I78" s="28">
        <v>4</v>
      </c>
      <c r="J78" s="28" t="s">
        <v>24</v>
      </c>
      <c r="K78" s="28" t="s">
        <v>143</v>
      </c>
      <c r="L78" s="28">
        <v>10</v>
      </c>
      <c r="M78" s="30">
        <v>217</v>
      </c>
      <c r="N78" s="31">
        <v>300</v>
      </c>
      <c r="O78" s="31">
        <v>300</v>
      </c>
    </row>
    <row r="79" spans="1:15">
      <c r="A79" s="28">
        <v>78</v>
      </c>
      <c r="B79" s="28" t="s">
        <v>144</v>
      </c>
      <c r="C79" s="28" t="s">
        <v>20</v>
      </c>
      <c r="D79" s="28">
        <v>37</v>
      </c>
      <c r="E79" s="29">
        <v>475</v>
      </c>
      <c r="F79" s="28" t="s">
        <v>21</v>
      </c>
      <c r="G79" s="28" t="s">
        <v>22</v>
      </c>
      <c r="H79" s="28" t="s">
        <v>32</v>
      </c>
      <c r="I79" s="28">
        <v>2</v>
      </c>
      <c r="J79" s="28" t="s">
        <v>28</v>
      </c>
      <c r="K79" s="28" t="s">
        <v>25</v>
      </c>
      <c r="L79" s="28">
        <v>5</v>
      </c>
      <c r="M79" s="30">
        <v>260</v>
      </c>
      <c r="N79" s="31">
        <v>300</v>
      </c>
      <c r="O79" s="31">
        <v>300</v>
      </c>
    </row>
    <row r="80" spans="1:15">
      <c r="A80" s="28">
        <v>79</v>
      </c>
      <c r="B80" s="28" t="s">
        <v>145</v>
      </c>
      <c r="C80" s="28" t="s">
        <v>20</v>
      </c>
      <c r="D80" s="28">
        <v>41</v>
      </c>
      <c r="E80" s="29">
        <v>351</v>
      </c>
      <c r="F80" s="28" t="s">
        <v>21</v>
      </c>
      <c r="G80" s="28" t="s">
        <v>31</v>
      </c>
      <c r="H80" s="28" t="s">
        <v>63</v>
      </c>
      <c r="I80" s="28">
        <v>4</v>
      </c>
      <c r="J80" s="28" t="s">
        <v>24</v>
      </c>
      <c r="K80" s="28" t="s">
        <v>36</v>
      </c>
      <c r="L80" s="28">
        <v>5</v>
      </c>
      <c r="M80" s="30">
        <v>100</v>
      </c>
      <c r="N80" s="31">
        <v>291</v>
      </c>
      <c r="O80" s="31">
        <v>290</v>
      </c>
    </row>
    <row r="81" spans="1:15">
      <c r="A81" s="28">
        <v>80</v>
      </c>
      <c r="B81" s="28" t="s">
        <v>146</v>
      </c>
      <c r="C81" s="28" t="s">
        <v>20</v>
      </c>
      <c r="D81" s="28">
        <v>46</v>
      </c>
      <c r="E81" s="29">
        <v>2493</v>
      </c>
      <c r="F81" s="28" t="s">
        <v>21</v>
      </c>
      <c r="G81" s="28" t="s">
        <v>31</v>
      </c>
      <c r="H81" s="28" t="s">
        <v>41</v>
      </c>
      <c r="I81" s="28">
        <v>4</v>
      </c>
      <c r="J81" s="28" t="s">
        <v>24</v>
      </c>
      <c r="K81" s="28" t="s">
        <v>25</v>
      </c>
      <c r="L81" s="28">
        <v>6.8</v>
      </c>
      <c r="M81" s="30">
        <v>255</v>
      </c>
      <c r="N81" s="31">
        <v>300</v>
      </c>
      <c r="O81" s="31">
        <v>300</v>
      </c>
    </row>
    <row r="82" spans="1:15">
      <c r="A82" s="28">
        <v>81</v>
      </c>
      <c r="B82" s="28" t="s">
        <v>147</v>
      </c>
      <c r="C82" s="28" t="s">
        <v>30</v>
      </c>
      <c r="D82" s="28">
        <v>66</v>
      </c>
      <c r="E82" s="29">
        <v>148</v>
      </c>
      <c r="F82" s="28" t="s">
        <v>21</v>
      </c>
      <c r="G82" s="28" t="s">
        <v>31</v>
      </c>
      <c r="H82" s="28" t="s">
        <v>110</v>
      </c>
      <c r="I82" s="28">
        <v>1</v>
      </c>
      <c r="J82" s="28" t="s">
        <v>95</v>
      </c>
      <c r="K82" s="28" t="s">
        <v>25</v>
      </c>
      <c r="L82" s="28">
        <v>1</v>
      </c>
      <c r="M82" s="30">
        <v>280</v>
      </c>
      <c r="N82" s="31">
        <v>287</v>
      </c>
      <c r="O82" s="31">
        <v>300</v>
      </c>
    </row>
    <row r="83" spans="1:15">
      <c r="A83" s="28">
        <v>82</v>
      </c>
      <c r="B83" s="28" t="s">
        <v>149</v>
      </c>
      <c r="C83" s="28" t="s">
        <v>20</v>
      </c>
      <c r="D83" s="28">
        <v>56</v>
      </c>
      <c r="E83" s="29">
        <v>157</v>
      </c>
      <c r="F83" s="28" t="s">
        <v>21</v>
      </c>
      <c r="G83" s="28" t="s">
        <v>31</v>
      </c>
      <c r="H83" s="28" t="s">
        <v>89</v>
      </c>
      <c r="I83" s="28">
        <v>4</v>
      </c>
      <c r="J83" s="28" t="s">
        <v>24</v>
      </c>
      <c r="K83" s="28" t="s">
        <v>36</v>
      </c>
      <c r="L83" s="28">
        <v>10</v>
      </c>
      <c r="M83" s="30">
        <v>157</v>
      </c>
      <c r="N83" s="31">
        <v>300</v>
      </c>
      <c r="O83" s="31">
        <v>298</v>
      </c>
    </row>
    <row r="84" spans="1:15">
      <c r="A84" s="28">
        <v>83</v>
      </c>
      <c r="B84" s="28" t="s">
        <v>148</v>
      </c>
      <c r="C84" s="28" t="s">
        <v>20</v>
      </c>
      <c r="D84" s="28">
        <v>66</v>
      </c>
      <c r="E84" s="29">
        <v>64</v>
      </c>
      <c r="F84" s="28" t="s">
        <v>21</v>
      </c>
      <c r="G84" s="28" t="s">
        <v>31</v>
      </c>
      <c r="H84" s="28" t="s">
        <v>34</v>
      </c>
      <c r="I84" s="28">
        <v>3</v>
      </c>
      <c r="J84" s="28" t="s">
        <v>35</v>
      </c>
      <c r="K84" s="28" t="s">
        <v>51</v>
      </c>
      <c r="L84" s="28">
        <v>6</v>
      </c>
      <c r="M84" s="30">
        <v>143</v>
      </c>
      <c r="N84" s="31">
        <v>225</v>
      </c>
      <c r="O84" s="31">
        <v>208</v>
      </c>
    </row>
    <row r="85" spans="1:15">
      <c r="A85" s="28">
        <v>84</v>
      </c>
      <c r="B85" s="28" t="s">
        <v>150</v>
      </c>
      <c r="C85" s="28" t="s">
        <v>30</v>
      </c>
      <c r="D85" s="28">
        <v>45</v>
      </c>
      <c r="E85" s="29">
        <v>1868</v>
      </c>
      <c r="F85" s="28" t="s">
        <v>21</v>
      </c>
      <c r="G85" s="28" t="s">
        <v>31</v>
      </c>
      <c r="H85" s="28" t="s">
        <v>65</v>
      </c>
      <c r="I85" s="28">
        <v>3</v>
      </c>
      <c r="J85" s="28" t="s">
        <v>35</v>
      </c>
      <c r="K85" s="28" t="s">
        <v>151</v>
      </c>
      <c r="L85" s="28">
        <v>10</v>
      </c>
      <c r="M85" s="30">
        <v>250</v>
      </c>
      <c r="N85" s="31">
        <v>300</v>
      </c>
      <c r="O85" s="31">
        <v>295</v>
      </c>
    </row>
    <row r="86" spans="1:15">
      <c r="A86" s="28">
        <v>85</v>
      </c>
      <c r="B86" s="28" t="s">
        <v>152</v>
      </c>
      <c r="C86" s="28" t="s">
        <v>20</v>
      </c>
      <c r="D86" s="28">
        <v>70</v>
      </c>
      <c r="E86" s="29">
        <v>210</v>
      </c>
      <c r="F86" s="28" t="s">
        <v>21</v>
      </c>
      <c r="G86" s="28" t="s">
        <v>31</v>
      </c>
      <c r="H86" s="28" t="s">
        <v>41</v>
      </c>
      <c r="I86" s="28">
        <v>4</v>
      </c>
      <c r="J86" s="28" t="s">
        <v>24</v>
      </c>
      <c r="K86" s="28" t="s">
        <v>36</v>
      </c>
      <c r="L86" s="28">
        <v>6</v>
      </c>
      <c r="M86" s="30">
        <v>100</v>
      </c>
      <c r="N86" s="31">
        <v>269</v>
      </c>
      <c r="O86" s="31">
        <v>248</v>
      </c>
    </row>
    <row r="87" spans="1:15">
      <c r="A87" s="28">
        <v>86</v>
      </c>
      <c r="B87" s="28" t="s">
        <v>153</v>
      </c>
      <c r="C87" s="28" t="s">
        <v>20</v>
      </c>
      <c r="D87" s="28">
        <v>50</v>
      </c>
      <c r="E87" s="29">
        <v>180</v>
      </c>
      <c r="F87" s="28" t="s">
        <v>21</v>
      </c>
      <c r="G87" s="28" t="s">
        <v>31</v>
      </c>
      <c r="H87" s="28" t="s">
        <v>81</v>
      </c>
      <c r="I87" s="28">
        <v>4</v>
      </c>
      <c r="J87" s="28" t="s">
        <v>24</v>
      </c>
      <c r="K87" s="28" t="s">
        <v>25</v>
      </c>
      <c r="L87" s="28">
        <v>14</v>
      </c>
      <c r="M87" s="30">
        <v>230</v>
      </c>
      <c r="N87" s="31">
        <v>300</v>
      </c>
      <c r="O87" s="31">
        <v>300</v>
      </c>
    </row>
    <row r="88" spans="1:15">
      <c r="A88" s="28">
        <v>87</v>
      </c>
      <c r="B88" s="28" t="s">
        <v>154</v>
      </c>
      <c r="C88" s="28" t="s">
        <v>20</v>
      </c>
      <c r="D88" s="28">
        <v>62</v>
      </c>
      <c r="E88" s="29">
        <v>1302</v>
      </c>
      <c r="F88" s="28" t="s">
        <v>21</v>
      </c>
      <c r="G88" s="28" t="s">
        <v>31</v>
      </c>
      <c r="H88" s="28" t="s">
        <v>41</v>
      </c>
      <c r="I88" s="28">
        <v>4</v>
      </c>
      <c r="J88" s="28" t="s">
        <v>24</v>
      </c>
      <c r="K88" s="28" t="s">
        <v>25</v>
      </c>
      <c r="L88" s="28">
        <v>6</v>
      </c>
      <c r="M88" s="30">
        <v>193</v>
      </c>
      <c r="N88" s="31">
        <v>288</v>
      </c>
      <c r="O88" s="31">
        <v>290</v>
      </c>
    </row>
    <row r="89" spans="1:15">
      <c r="A89" s="28">
        <v>88</v>
      </c>
      <c r="B89" s="28" t="s">
        <v>155</v>
      </c>
      <c r="C89" s="28" t="s">
        <v>20</v>
      </c>
      <c r="D89" s="28">
        <v>69</v>
      </c>
      <c r="E89" s="29">
        <v>429</v>
      </c>
      <c r="F89" s="28" t="s">
        <v>21</v>
      </c>
      <c r="G89" s="28" t="s">
        <v>31</v>
      </c>
      <c r="H89" s="28" t="s">
        <v>81</v>
      </c>
      <c r="I89" s="28">
        <v>4</v>
      </c>
      <c r="J89" s="28" t="s">
        <v>24</v>
      </c>
      <c r="K89" s="28" t="s">
        <v>25</v>
      </c>
      <c r="L89" s="28">
        <v>8</v>
      </c>
      <c r="M89" s="30">
        <v>145</v>
      </c>
      <c r="N89" s="31">
        <v>299</v>
      </c>
      <c r="O89" s="31">
        <v>300</v>
      </c>
    </row>
    <row r="90" spans="1:15">
      <c r="A90" s="28">
        <v>89</v>
      </c>
      <c r="B90" s="28" t="s">
        <v>156</v>
      </c>
      <c r="C90" s="28" t="s">
        <v>30</v>
      </c>
      <c r="D90" s="28">
        <v>51</v>
      </c>
      <c r="E90" s="29">
        <v>157</v>
      </c>
      <c r="F90" s="28" t="s">
        <v>21</v>
      </c>
      <c r="G90" s="28" t="s">
        <v>31</v>
      </c>
      <c r="H90" s="28" t="s">
        <v>157</v>
      </c>
      <c r="I90" s="28">
        <v>1</v>
      </c>
      <c r="J90" s="28" t="s">
        <v>95</v>
      </c>
      <c r="K90" s="28" t="s">
        <v>51</v>
      </c>
      <c r="L90" s="28">
        <v>4</v>
      </c>
      <c r="M90" s="30">
        <v>174</v>
      </c>
      <c r="N90" s="31">
        <v>299</v>
      </c>
      <c r="O90" s="31">
        <v>300</v>
      </c>
    </row>
    <row r="91" spans="1:15">
      <c r="A91" s="28">
        <v>90</v>
      </c>
      <c r="B91" s="28" t="s">
        <v>158</v>
      </c>
      <c r="C91" s="28" t="s">
        <v>30</v>
      </c>
      <c r="D91" s="28">
        <v>64</v>
      </c>
      <c r="E91" s="29">
        <v>754</v>
      </c>
      <c r="F91" s="28" t="s">
        <v>21</v>
      </c>
      <c r="G91" s="28" t="s">
        <v>31</v>
      </c>
      <c r="H91" s="28" t="s">
        <v>34</v>
      </c>
      <c r="I91" s="28">
        <v>3</v>
      </c>
      <c r="J91" s="28" t="s">
        <v>35</v>
      </c>
      <c r="K91" s="28" t="s">
        <v>159</v>
      </c>
      <c r="L91" s="28">
        <v>4</v>
      </c>
      <c r="M91" s="30">
        <v>88</v>
      </c>
      <c r="N91" s="31">
        <v>300</v>
      </c>
      <c r="O91" s="31">
        <v>300</v>
      </c>
    </row>
    <row r="92" spans="1:15">
      <c r="A92" s="28">
        <v>91</v>
      </c>
      <c r="B92" s="28" t="s">
        <v>160</v>
      </c>
      <c r="C92" s="28" t="s">
        <v>20</v>
      </c>
      <c r="D92" s="28">
        <v>57</v>
      </c>
      <c r="E92" s="29">
        <v>416</v>
      </c>
      <c r="F92" s="28" t="s">
        <v>21</v>
      </c>
      <c r="G92" s="28" t="s">
        <v>31</v>
      </c>
      <c r="H92" s="28" t="s">
        <v>23</v>
      </c>
      <c r="I92" s="28">
        <v>4</v>
      </c>
      <c r="J92" s="28" t="s">
        <v>24</v>
      </c>
      <c r="K92" s="28" t="s">
        <v>161</v>
      </c>
      <c r="L92" s="28">
        <v>7</v>
      </c>
      <c r="M92" s="30">
        <v>23</v>
      </c>
      <c r="N92" s="31">
        <v>300</v>
      </c>
      <c r="O92" s="31">
        <v>300</v>
      </c>
    </row>
    <row r="93" spans="1:15">
      <c r="A93" s="28">
        <v>92</v>
      </c>
      <c r="B93" s="28" t="s">
        <v>162</v>
      </c>
      <c r="C93" s="28" t="s">
        <v>20</v>
      </c>
      <c r="D93" s="28">
        <v>63</v>
      </c>
      <c r="E93" s="29">
        <v>558</v>
      </c>
      <c r="F93" s="28" t="s">
        <v>21</v>
      </c>
      <c r="G93" s="28" t="s">
        <v>31</v>
      </c>
      <c r="H93" s="28" t="s">
        <v>23</v>
      </c>
      <c r="I93" s="28">
        <v>4</v>
      </c>
      <c r="J93" s="28" t="s">
        <v>24</v>
      </c>
      <c r="K93" s="28" t="s">
        <v>25</v>
      </c>
      <c r="L93" s="28">
        <v>7</v>
      </c>
      <c r="M93" s="30">
        <v>225</v>
      </c>
      <c r="N93" s="31">
        <v>300</v>
      </c>
      <c r="O93" s="31">
        <v>300</v>
      </c>
    </row>
    <row r="94" spans="1:15">
      <c r="A94" s="28">
        <v>93</v>
      </c>
      <c r="B94" s="28" t="s">
        <v>163</v>
      </c>
      <c r="C94" s="28" t="s">
        <v>30</v>
      </c>
      <c r="D94" s="28">
        <v>51</v>
      </c>
      <c r="E94" s="29">
        <v>609</v>
      </c>
      <c r="F94" s="28" t="s">
        <v>21</v>
      </c>
      <c r="G94" s="28" t="s">
        <v>22</v>
      </c>
      <c r="H94" s="28" t="s">
        <v>50</v>
      </c>
      <c r="I94" s="28">
        <v>4</v>
      </c>
      <c r="J94" s="28" t="s">
        <v>24</v>
      </c>
      <c r="K94" s="28" t="s">
        <v>36</v>
      </c>
      <c r="L94" s="28"/>
      <c r="M94" s="30">
        <v>250</v>
      </c>
      <c r="N94" s="31">
        <v>300</v>
      </c>
      <c r="O94" s="31">
        <v>300</v>
      </c>
    </row>
    <row r="95" spans="1:15">
      <c r="A95" s="28">
        <v>94</v>
      </c>
      <c r="B95" s="28" t="s">
        <v>164</v>
      </c>
      <c r="C95" s="28" t="s">
        <v>20</v>
      </c>
      <c r="D95" s="28">
        <v>55</v>
      </c>
      <c r="E95" s="29">
        <v>340</v>
      </c>
      <c r="F95" s="28" t="s">
        <v>21</v>
      </c>
      <c r="G95" s="28" t="s">
        <v>22</v>
      </c>
      <c r="H95" s="28" t="s">
        <v>50</v>
      </c>
      <c r="I95" s="28">
        <v>4</v>
      </c>
      <c r="J95" s="28" t="s">
        <v>24</v>
      </c>
      <c r="K95" s="28" t="s">
        <v>143</v>
      </c>
      <c r="L95" s="28"/>
      <c r="M95" s="30">
        <v>135</v>
      </c>
      <c r="N95" s="31">
        <v>298</v>
      </c>
      <c r="O95" s="31">
        <v>298</v>
      </c>
    </row>
    <row r="96" spans="1:15">
      <c r="A96" s="28">
        <v>95</v>
      </c>
      <c r="B96" s="33" t="s">
        <v>165</v>
      </c>
      <c r="C96" s="33" t="s">
        <v>30</v>
      </c>
      <c r="D96" s="33">
        <v>56</v>
      </c>
      <c r="E96" s="34">
        <v>2593</v>
      </c>
      <c r="F96" s="33" t="s">
        <v>21</v>
      </c>
      <c r="G96" s="33" t="s">
        <v>22</v>
      </c>
      <c r="H96" s="33" t="s">
        <v>110</v>
      </c>
      <c r="I96" s="33">
        <v>1</v>
      </c>
      <c r="J96" s="33" t="s">
        <v>95</v>
      </c>
      <c r="K96" s="33" t="s">
        <v>25</v>
      </c>
      <c r="L96" s="33"/>
      <c r="M96" s="30">
        <v>236</v>
      </c>
      <c r="N96" s="31">
        <v>300</v>
      </c>
      <c r="O96" s="31">
        <v>300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003F-871A-5545-9B06-B53E32D644F2}">
  <dimension ref="A1:AD57"/>
  <sheetViews>
    <sheetView topLeftCell="O1" zoomScaleNormal="82" workbookViewId="0">
      <selection activeCell="AB27" sqref="AB27"/>
    </sheetView>
  </sheetViews>
  <sheetFormatPr defaultColWidth="10.6640625" defaultRowHeight="14.25"/>
  <cols>
    <col min="28" max="28" width="31.33203125" customWidth="1"/>
  </cols>
  <sheetData>
    <row r="1" spans="1:3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1" t="s">
        <v>18</v>
      </c>
      <c r="T1" s="16" t="s">
        <v>166</v>
      </c>
      <c r="U1" s="14" t="s">
        <v>167</v>
      </c>
      <c r="V1" s="9" t="s">
        <v>168</v>
      </c>
      <c r="W1" s="10" t="s">
        <v>169</v>
      </c>
      <c r="X1" t="s">
        <v>170</v>
      </c>
      <c r="Y1" s="2" t="s">
        <v>171</v>
      </c>
    </row>
    <row r="2" spans="1:30">
      <c r="A2">
        <v>1</v>
      </c>
      <c r="B2" s="3" t="s">
        <v>33</v>
      </c>
      <c r="C2" s="3" t="s">
        <v>30</v>
      </c>
      <c r="D2" s="3">
        <v>0</v>
      </c>
      <c r="E2" s="3">
        <v>49</v>
      </c>
      <c r="F2" s="3">
        <f>IF(E2&lt;56,1,0)</f>
        <v>1</v>
      </c>
      <c r="G2" s="7">
        <v>167</v>
      </c>
      <c r="H2" s="3" t="s">
        <v>21</v>
      </c>
      <c r="I2" s="3">
        <v>0</v>
      </c>
      <c r="J2" s="3" t="s">
        <v>31</v>
      </c>
      <c r="K2" s="3">
        <v>0</v>
      </c>
      <c r="L2" s="3" t="s">
        <v>34</v>
      </c>
      <c r="M2" s="3">
        <v>3</v>
      </c>
      <c r="N2" s="3">
        <v>1</v>
      </c>
      <c r="O2" s="3" t="s">
        <v>35</v>
      </c>
      <c r="P2" s="3" t="s">
        <v>36</v>
      </c>
      <c r="Q2" s="3">
        <v>0</v>
      </c>
      <c r="R2" s="3">
        <v>3</v>
      </c>
      <c r="S2" s="12">
        <v>1</v>
      </c>
      <c r="T2" s="17">
        <v>97</v>
      </c>
      <c r="U2" s="15">
        <f>IF(T2&lt;135,1,0)</f>
        <v>1</v>
      </c>
      <c r="V2" s="19">
        <v>299</v>
      </c>
      <c r="W2" s="20">
        <f>IF(V2&lt;300,1,0)</f>
        <v>1</v>
      </c>
      <c r="X2" s="19">
        <v>298</v>
      </c>
      <c r="Y2" s="20">
        <f>IF(X2&lt;300,1,0)</f>
        <v>1</v>
      </c>
      <c r="Z2" s="2"/>
      <c r="AA2" s="2"/>
    </row>
    <row r="3" spans="1:30">
      <c r="A3">
        <v>2</v>
      </c>
      <c r="B3" s="5" t="s">
        <v>37</v>
      </c>
      <c r="C3" s="3" t="s">
        <v>30</v>
      </c>
      <c r="D3" s="3">
        <v>0</v>
      </c>
      <c r="E3" s="3">
        <v>72</v>
      </c>
      <c r="F3" s="3">
        <f t="shared" ref="F3:F53" si="0">IF(E3&lt;56,1,0)</f>
        <v>0</v>
      </c>
      <c r="G3" s="7">
        <v>1119</v>
      </c>
      <c r="H3" s="3" t="s">
        <v>21</v>
      </c>
      <c r="I3" s="3">
        <v>0</v>
      </c>
      <c r="J3" s="3" t="s">
        <v>31</v>
      </c>
      <c r="K3" s="3">
        <v>0</v>
      </c>
      <c r="L3" s="3" t="s">
        <v>34</v>
      </c>
      <c r="M3" s="3">
        <v>3</v>
      </c>
      <c r="N3" s="3">
        <v>1</v>
      </c>
      <c r="O3" s="3" t="s">
        <v>35</v>
      </c>
      <c r="P3" s="3" t="s">
        <v>36</v>
      </c>
      <c r="Q3" s="3">
        <v>0</v>
      </c>
      <c r="R3" s="3">
        <v>6</v>
      </c>
      <c r="S3" s="12">
        <v>1</v>
      </c>
      <c r="T3" s="17">
        <v>58</v>
      </c>
      <c r="U3" s="15">
        <f t="shared" ref="U3:U53" si="1">IF(T3&lt;135,1,0)</f>
        <v>1</v>
      </c>
      <c r="V3" s="19">
        <v>300</v>
      </c>
      <c r="W3" s="20">
        <f t="shared" ref="W3:W53" si="2">IF(V3&lt;300,1,0)</f>
        <v>0</v>
      </c>
      <c r="X3" s="19">
        <v>293</v>
      </c>
      <c r="Y3" s="20">
        <f t="shared" ref="Y3:Y53" si="3">IF(X3&lt;300,1,0)</f>
        <v>1</v>
      </c>
      <c r="Z3" s="2"/>
      <c r="AA3" s="2"/>
    </row>
    <row r="4" spans="1:30">
      <c r="A4">
        <v>3</v>
      </c>
      <c r="B4" s="3" t="s">
        <v>40</v>
      </c>
      <c r="C4" s="3" t="s">
        <v>20</v>
      </c>
      <c r="D4" s="3">
        <v>1</v>
      </c>
      <c r="E4" s="3">
        <v>46</v>
      </c>
      <c r="F4" s="3">
        <f t="shared" si="0"/>
        <v>1</v>
      </c>
      <c r="G4" s="7">
        <v>625</v>
      </c>
      <c r="H4" s="3" t="s">
        <v>21</v>
      </c>
      <c r="I4" s="3">
        <v>0</v>
      </c>
      <c r="J4" s="3" t="s">
        <v>31</v>
      </c>
      <c r="K4" s="3">
        <v>0</v>
      </c>
      <c r="L4" s="3" t="s">
        <v>41</v>
      </c>
      <c r="M4" s="3">
        <v>4</v>
      </c>
      <c r="N4" s="3">
        <v>0</v>
      </c>
      <c r="O4" s="3" t="s">
        <v>24</v>
      </c>
      <c r="P4" s="3" t="s">
        <v>42</v>
      </c>
      <c r="Q4" s="3">
        <v>0</v>
      </c>
      <c r="R4" s="3"/>
      <c r="S4" s="12" t="s">
        <v>172</v>
      </c>
      <c r="T4" s="17">
        <v>31</v>
      </c>
      <c r="U4" s="15">
        <f t="shared" si="1"/>
        <v>1</v>
      </c>
      <c r="V4" s="19">
        <v>281</v>
      </c>
      <c r="W4" s="20">
        <f t="shared" si="2"/>
        <v>1</v>
      </c>
      <c r="X4" s="19">
        <v>290</v>
      </c>
      <c r="Y4" s="20">
        <f t="shared" si="3"/>
        <v>1</v>
      </c>
      <c r="Z4" s="2"/>
      <c r="AA4" s="2"/>
    </row>
    <row r="5" spans="1:30">
      <c r="A5">
        <v>4</v>
      </c>
      <c r="B5" s="3" t="s">
        <v>43</v>
      </c>
      <c r="C5" s="3" t="s">
        <v>20</v>
      </c>
      <c r="D5" s="3">
        <v>1</v>
      </c>
      <c r="E5" s="3">
        <v>49</v>
      </c>
      <c r="F5" s="3">
        <f t="shared" si="0"/>
        <v>1</v>
      </c>
      <c r="G5" s="7">
        <v>71</v>
      </c>
      <c r="H5" s="3" t="s">
        <v>21</v>
      </c>
      <c r="I5" s="3">
        <v>0</v>
      </c>
      <c r="J5" s="3" t="s">
        <v>31</v>
      </c>
      <c r="K5" s="3">
        <v>0</v>
      </c>
      <c r="L5" s="3" t="s">
        <v>44</v>
      </c>
      <c r="M5" s="3">
        <v>4</v>
      </c>
      <c r="N5" s="3">
        <v>0</v>
      </c>
      <c r="O5" s="3" t="s">
        <v>24</v>
      </c>
      <c r="P5" s="3" t="s">
        <v>36</v>
      </c>
      <c r="Q5" s="3">
        <v>0</v>
      </c>
      <c r="R5" s="3">
        <v>7</v>
      </c>
      <c r="S5" s="12">
        <v>0</v>
      </c>
      <c r="T5" s="17">
        <v>206</v>
      </c>
      <c r="U5" s="15">
        <f t="shared" si="1"/>
        <v>0</v>
      </c>
      <c r="V5" s="19">
        <v>299</v>
      </c>
      <c r="W5" s="20">
        <f t="shared" si="2"/>
        <v>1</v>
      </c>
      <c r="X5" s="19">
        <v>293</v>
      </c>
      <c r="Y5" s="20">
        <f t="shared" si="3"/>
        <v>1</v>
      </c>
      <c r="Z5" s="2"/>
      <c r="AA5" s="2"/>
    </row>
    <row r="6" spans="1:30">
      <c r="A6">
        <v>5</v>
      </c>
      <c r="B6" s="3" t="s">
        <v>45</v>
      </c>
      <c r="C6" s="3" t="s">
        <v>20</v>
      </c>
      <c r="D6" s="3">
        <v>1</v>
      </c>
      <c r="E6" s="3">
        <v>55</v>
      </c>
      <c r="F6" s="3">
        <f t="shared" si="0"/>
        <v>1</v>
      </c>
      <c r="G6" s="7">
        <v>154</v>
      </c>
      <c r="H6" s="3" t="s">
        <v>21</v>
      </c>
      <c r="I6" s="3">
        <v>0</v>
      </c>
      <c r="J6" s="3" t="s">
        <v>31</v>
      </c>
      <c r="K6" s="3">
        <v>0</v>
      </c>
      <c r="L6" s="3" t="s">
        <v>41</v>
      </c>
      <c r="M6" s="3">
        <v>4</v>
      </c>
      <c r="N6" s="3">
        <v>0</v>
      </c>
      <c r="O6" s="3" t="s">
        <v>24</v>
      </c>
      <c r="P6" s="3" t="s">
        <v>36</v>
      </c>
      <c r="Q6" s="3">
        <v>0</v>
      </c>
      <c r="R6" s="3">
        <v>11</v>
      </c>
      <c r="S6" s="12">
        <v>0</v>
      </c>
      <c r="T6" s="17">
        <v>255</v>
      </c>
      <c r="U6" s="15">
        <f t="shared" si="1"/>
        <v>0</v>
      </c>
      <c r="V6" s="19">
        <v>298</v>
      </c>
      <c r="W6" s="20">
        <f t="shared" si="2"/>
        <v>1</v>
      </c>
      <c r="X6" s="19">
        <v>250</v>
      </c>
      <c r="Y6" s="20">
        <f t="shared" si="3"/>
        <v>1</v>
      </c>
      <c r="Z6" s="2"/>
      <c r="AA6" s="2"/>
    </row>
    <row r="7" spans="1:30">
      <c r="A7">
        <v>6</v>
      </c>
      <c r="B7" s="3" t="s">
        <v>49</v>
      </c>
      <c r="C7" s="3" t="s">
        <v>20</v>
      </c>
      <c r="D7" s="3">
        <v>1</v>
      </c>
      <c r="E7" s="3">
        <v>53</v>
      </c>
      <c r="F7" s="3">
        <f t="shared" si="0"/>
        <v>1</v>
      </c>
      <c r="G7" s="7">
        <v>30</v>
      </c>
      <c r="H7" s="3" t="s">
        <v>21</v>
      </c>
      <c r="I7" s="3">
        <v>0</v>
      </c>
      <c r="J7" s="3" t="s">
        <v>22</v>
      </c>
      <c r="K7" s="3">
        <v>1</v>
      </c>
      <c r="L7" s="3" t="s">
        <v>50</v>
      </c>
      <c r="M7" s="3">
        <v>4</v>
      </c>
      <c r="N7" s="3">
        <v>0</v>
      </c>
      <c r="O7" s="3" t="s">
        <v>24</v>
      </c>
      <c r="P7" s="3" t="s">
        <v>51</v>
      </c>
      <c r="Q7" s="3">
        <v>0</v>
      </c>
      <c r="R7" s="3"/>
      <c r="S7" s="12" t="s">
        <v>172</v>
      </c>
      <c r="T7" s="17">
        <v>233</v>
      </c>
      <c r="U7" s="15">
        <f t="shared" si="1"/>
        <v>0</v>
      </c>
      <c r="V7" s="19">
        <v>300</v>
      </c>
      <c r="W7" s="20">
        <f t="shared" si="2"/>
        <v>0</v>
      </c>
      <c r="X7" s="19">
        <v>298</v>
      </c>
      <c r="Y7" s="20">
        <f t="shared" si="3"/>
        <v>1</v>
      </c>
      <c r="Z7" s="2"/>
      <c r="AA7" s="2"/>
    </row>
    <row r="8" spans="1:30">
      <c r="A8">
        <v>7</v>
      </c>
      <c r="B8" s="3" t="s">
        <v>52</v>
      </c>
      <c r="C8" s="3" t="s">
        <v>20</v>
      </c>
      <c r="D8" s="3">
        <v>1</v>
      </c>
      <c r="E8" s="3">
        <v>53</v>
      </c>
      <c r="F8" s="3">
        <f t="shared" si="0"/>
        <v>1</v>
      </c>
      <c r="G8" s="7">
        <v>592</v>
      </c>
      <c r="H8" s="3" t="s">
        <v>21</v>
      </c>
      <c r="I8" s="3">
        <v>0</v>
      </c>
      <c r="J8" s="3" t="s">
        <v>31</v>
      </c>
      <c r="K8" s="3">
        <v>0</v>
      </c>
      <c r="L8" s="3" t="s">
        <v>23</v>
      </c>
      <c r="M8" s="3">
        <v>4</v>
      </c>
      <c r="N8" s="3">
        <v>0</v>
      </c>
      <c r="O8" s="3" t="s">
        <v>24</v>
      </c>
      <c r="P8" s="3" t="s">
        <v>51</v>
      </c>
      <c r="Q8" s="3">
        <v>0</v>
      </c>
      <c r="R8" s="3">
        <v>3.5</v>
      </c>
      <c r="S8" s="12">
        <v>1</v>
      </c>
      <c r="T8" s="17">
        <v>116</v>
      </c>
      <c r="U8" s="15">
        <f t="shared" si="1"/>
        <v>1</v>
      </c>
      <c r="V8" s="19">
        <v>300</v>
      </c>
      <c r="W8" s="20">
        <f t="shared" si="2"/>
        <v>0</v>
      </c>
      <c r="X8" s="19">
        <v>299</v>
      </c>
      <c r="Y8" s="20">
        <f t="shared" si="3"/>
        <v>1</v>
      </c>
      <c r="Z8" s="2"/>
      <c r="AA8" s="2"/>
      <c r="AC8" t="s">
        <v>174</v>
      </c>
      <c r="AD8" t="s">
        <v>173</v>
      </c>
    </row>
    <row r="9" spans="1:30">
      <c r="A9">
        <v>8</v>
      </c>
      <c r="B9" s="3" t="s">
        <v>53</v>
      </c>
      <c r="C9" s="3" t="s">
        <v>20</v>
      </c>
      <c r="D9" s="3">
        <v>1</v>
      </c>
      <c r="E9" s="3">
        <v>54</v>
      </c>
      <c r="F9" s="3">
        <f t="shared" si="0"/>
        <v>1</v>
      </c>
      <c r="G9" s="7">
        <v>302</v>
      </c>
      <c r="H9" s="3" t="s">
        <v>21</v>
      </c>
      <c r="I9" s="3">
        <v>0</v>
      </c>
      <c r="J9" s="3" t="s">
        <v>31</v>
      </c>
      <c r="K9" s="3">
        <v>0</v>
      </c>
      <c r="L9" s="3" t="s">
        <v>34</v>
      </c>
      <c r="M9" s="3">
        <v>3</v>
      </c>
      <c r="N9" s="3">
        <v>1</v>
      </c>
      <c r="O9" s="3" t="s">
        <v>35</v>
      </c>
      <c r="P9" s="3" t="s">
        <v>51</v>
      </c>
      <c r="Q9" s="3">
        <v>0</v>
      </c>
      <c r="R9" s="3">
        <v>6</v>
      </c>
      <c r="S9" s="12">
        <v>1</v>
      </c>
      <c r="T9" s="17">
        <v>88</v>
      </c>
      <c r="U9" s="15">
        <f t="shared" si="1"/>
        <v>1</v>
      </c>
      <c r="V9" s="19">
        <v>243</v>
      </c>
      <c r="W9" s="20">
        <f t="shared" si="2"/>
        <v>1</v>
      </c>
      <c r="X9" s="19">
        <v>235</v>
      </c>
      <c r="Y9" s="20">
        <f t="shared" si="3"/>
        <v>1</v>
      </c>
      <c r="Z9" s="2"/>
      <c r="AA9" s="2"/>
      <c r="AB9" t="s">
        <v>176</v>
      </c>
      <c r="AC9">
        <f>COUNTIF(Z2:Z53,1)</f>
        <v>0</v>
      </c>
      <c r="AD9">
        <v>15</v>
      </c>
    </row>
    <row r="10" spans="1:30">
      <c r="A10">
        <v>9</v>
      </c>
      <c r="B10" s="3" t="s">
        <v>58</v>
      </c>
      <c r="C10" s="3" t="s">
        <v>20</v>
      </c>
      <c r="D10" s="3">
        <v>1</v>
      </c>
      <c r="E10" s="3">
        <v>61</v>
      </c>
      <c r="F10" s="3">
        <f t="shared" si="0"/>
        <v>0</v>
      </c>
      <c r="G10" s="7">
        <v>369</v>
      </c>
      <c r="H10" s="3" t="s">
        <v>21</v>
      </c>
      <c r="I10" s="3">
        <v>0</v>
      </c>
      <c r="J10" s="3" t="s">
        <v>22</v>
      </c>
      <c r="K10" s="3">
        <v>1</v>
      </c>
      <c r="L10" s="3" t="s">
        <v>44</v>
      </c>
      <c r="M10" s="3">
        <v>4</v>
      </c>
      <c r="N10" s="3">
        <v>0</v>
      </c>
      <c r="O10" s="3" t="s">
        <v>24</v>
      </c>
      <c r="P10" s="3" t="s">
        <v>36</v>
      </c>
      <c r="Q10" s="3">
        <v>0</v>
      </c>
      <c r="R10" s="3"/>
      <c r="S10" s="12" t="s">
        <v>172</v>
      </c>
      <c r="T10" s="17">
        <v>80</v>
      </c>
      <c r="U10" s="15">
        <f t="shared" si="1"/>
        <v>1</v>
      </c>
      <c r="V10" s="19">
        <v>300</v>
      </c>
      <c r="W10" s="20">
        <f t="shared" si="2"/>
        <v>0</v>
      </c>
      <c r="X10" s="19">
        <v>299</v>
      </c>
      <c r="Y10" s="20">
        <f t="shared" si="3"/>
        <v>1</v>
      </c>
      <c r="Z10" s="2"/>
      <c r="AA10" s="2"/>
      <c r="AB10" t="s">
        <v>175</v>
      </c>
      <c r="AC10">
        <f>COUNTIF(Z2:Z53,2)</f>
        <v>0</v>
      </c>
      <c r="AD10">
        <v>18</v>
      </c>
    </row>
    <row r="11" spans="1:30">
      <c r="A11">
        <v>10</v>
      </c>
      <c r="B11" s="3" t="s">
        <v>59</v>
      </c>
      <c r="C11" s="3" t="s">
        <v>30</v>
      </c>
      <c r="D11" s="3">
        <v>0</v>
      </c>
      <c r="E11" s="3">
        <v>38</v>
      </c>
      <c r="F11" s="3">
        <f t="shared" si="0"/>
        <v>1</v>
      </c>
      <c r="G11" s="7">
        <v>559</v>
      </c>
      <c r="H11" s="3" t="s">
        <v>21</v>
      </c>
      <c r="I11" s="3">
        <v>0</v>
      </c>
      <c r="J11" s="3" t="s">
        <v>31</v>
      </c>
      <c r="K11" s="3">
        <v>0</v>
      </c>
      <c r="L11" s="3" t="s">
        <v>60</v>
      </c>
      <c r="M11" s="3">
        <v>4</v>
      </c>
      <c r="N11" s="3">
        <v>0</v>
      </c>
      <c r="O11" s="3" t="s">
        <v>61</v>
      </c>
      <c r="P11" s="3" t="s">
        <v>36</v>
      </c>
      <c r="Q11" s="3">
        <v>0</v>
      </c>
      <c r="R11" s="3">
        <v>14</v>
      </c>
      <c r="S11" s="12">
        <v>0</v>
      </c>
      <c r="T11" s="17">
        <v>107</v>
      </c>
      <c r="U11" s="15">
        <f t="shared" si="1"/>
        <v>1</v>
      </c>
      <c r="V11" s="19">
        <v>300</v>
      </c>
      <c r="W11" s="20">
        <f t="shared" si="2"/>
        <v>0</v>
      </c>
      <c r="X11" s="19">
        <v>300</v>
      </c>
      <c r="Y11" s="20">
        <f t="shared" si="3"/>
        <v>0</v>
      </c>
      <c r="Z11" s="2"/>
      <c r="AA11" s="2"/>
      <c r="AB11" t="s">
        <v>177</v>
      </c>
      <c r="AC11">
        <f>COUNTIF(Z2:Z53,0)</f>
        <v>0</v>
      </c>
      <c r="AD11">
        <v>10</v>
      </c>
    </row>
    <row r="12" spans="1:30">
      <c r="A12">
        <v>11</v>
      </c>
      <c r="B12" s="3" t="s">
        <v>69</v>
      </c>
      <c r="C12" s="3" t="s">
        <v>20</v>
      </c>
      <c r="D12" s="3">
        <v>1</v>
      </c>
      <c r="E12" s="3">
        <v>50</v>
      </c>
      <c r="F12" s="3">
        <f t="shared" si="0"/>
        <v>1</v>
      </c>
      <c r="G12" s="7">
        <v>127</v>
      </c>
      <c r="H12" s="3" t="s">
        <v>21</v>
      </c>
      <c r="I12" s="3">
        <v>0</v>
      </c>
      <c r="J12" s="3" t="s">
        <v>22</v>
      </c>
      <c r="K12" s="3">
        <v>1</v>
      </c>
      <c r="L12" s="3" t="s">
        <v>44</v>
      </c>
      <c r="M12" s="3">
        <v>4</v>
      </c>
      <c r="N12" s="3">
        <v>0</v>
      </c>
      <c r="O12" s="3" t="s">
        <v>24</v>
      </c>
      <c r="P12" s="3" t="s">
        <v>36</v>
      </c>
      <c r="Q12" s="3">
        <v>0</v>
      </c>
      <c r="R12" s="3">
        <v>6</v>
      </c>
      <c r="S12" s="12">
        <v>1</v>
      </c>
      <c r="T12" s="17">
        <v>117</v>
      </c>
      <c r="U12" s="15">
        <f t="shared" si="1"/>
        <v>1</v>
      </c>
      <c r="V12" s="19">
        <v>297</v>
      </c>
      <c r="W12" s="20">
        <f t="shared" si="2"/>
        <v>1</v>
      </c>
      <c r="X12" s="19">
        <v>297</v>
      </c>
      <c r="Y12" s="20">
        <f t="shared" si="3"/>
        <v>1</v>
      </c>
      <c r="Z12" s="2"/>
      <c r="AA12" s="2"/>
    </row>
    <row r="13" spans="1:30">
      <c r="A13">
        <v>12</v>
      </c>
      <c r="B13" s="3" t="s">
        <v>71</v>
      </c>
      <c r="C13" s="3" t="s">
        <v>20</v>
      </c>
      <c r="D13" s="3">
        <v>1</v>
      </c>
      <c r="E13" s="3">
        <v>53</v>
      </c>
      <c r="F13" s="3">
        <f t="shared" si="0"/>
        <v>1</v>
      </c>
      <c r="G13" s="7">
        <v>573</v>
      </c>
      <c r="H13" s="3" t="s">
        <v>21</v>
      </c>
      <c r="I13" s="3">
        <v>0</v>
      </c>
      <c r="J13" s="3" t="s">
        <v>22</v>
      </c>
      <c r="K13" s="3">
        <v>1</v>
      </c>
      <c r="L13" s="3" t="s">
        <v>63</v>
      </c>
      <c r="M13" s="3">
        <v>4</v>
      </c>
      <c r="N13" s="3">
        <v>0</v>
      </c>
      <c r="O13" s="3" t="s">
        <v>24</v>
      </c>
      <c r="P13" s="3" t="s">
        <v>36</v>
      </c>
      <c r="Q13" s="3">
        <v>0</v>
      </c>
      <c r="R13" s="3">
        <v>6</v>
      </c>
      <c r="S13" s="12">
        <v>1</v>
      </c>
      <c r="T13" s="17">
        <v>135</v>
      </c>
      <c r="U13" s="15">
        <f t="shared" si="1"/>
        <v>0</v>
      </c>
      <c r="V13" s="19">
        <v>299</v>
      </c>
      <c r="W13" s="20">
        <f t="shared" si="2"/>
        <v>1</v>
      </c>
      <c r="X13" s="19">
        <v>300</v>
      </c>
      <c r="Y13" s="20">
        <f t="shared" si="3"/>
        <v>0</v>
      </c>
      <c r="Z13" s="2"/>
      <c r="AA13" s="2"/>
    </row>
    <row r="14" spans="1:30">
      <c r="A14">
        <v>13</v>
      </c>
      <c r="B14" s="3" t="s">
        <v>72</v>
      </c>
      <c r="C14" s="3" t="s">
        <v>20</v>
      </c>
      <c r="D14" s="3">
        <v>1</v>
      </c>
      <c r="E14" s="3">
        <v>53</v>
      </c>
      <c r="F14" s="3">
        <f t="shared" si="0"/>
        <v>1</v>
      </c>
      <c r="G14" s="7">
        <v>237</v>
      </c>
      <c r="H14" s="3" t="s">
        <v>21</v>
      </c>
      <c r="I14" s="3">
        <v>0</v>
      </c>
      <c r="J14" s="3" t="s">
        <v>31</v>
      </c>
      <c r="K14" s="3">
        <v>0</v>
      </c>
      <c r="L14" s="3" t="s">
        <v>34</v>
      </c>
      <c r="M14" s="3">
        <v>3</v>
      </c>
      <c r="N14" s="3">
        <v>1</v>
      </c>
      <c r="O14" s="3" t="s">
        <v>35</v>
      </c>
      <c r="P14" s="3" t="s">
        <v>73</v>
      </c>
      <c r="Q14" s="3">
        <v>0</v>
      </c>
      <c r="R14" s="3">
        <v>7</v>
      </c>
      <c r="S14" s="12">
        <v>0</v>
      </c>
      <c r="T14" s="17">
        <v>178</v>
      </c>
      <c r="U14" s="15">
        <f t="shared" si="1"/>
        <v>0</v>
      </c>
      <c r="V14" s="19">
        <v>300</v>
      </c>
      <c r="W14" s="20">
        <f t="shared" si="2"/>
        <v>0</v>
      </c>
      <c r="X14" s="19">
        <v>297</v>
      </c>
      <c r="Y14" s="20">
        <f t="shared" si="3"/>
        <v>1</v>
      </c>
      <c r="Z14" s="2"/>
      <c r="AA14" s="2"/>
    </row>
    <row r="15" spans="1:30">
      <c r="A15">
        <v>14</v>
      </c>
      <c r="B15" s="3" t="s">
        <v>74</v>
      </c>
      <c r="C15" s="3" t="s">
        <v>30</v>
      </c>
      <c r="D15" s="3">
        <v>0</v>
      </c>
      <c r="E15" s="3">
        <v>53</v>
      </c>
      <c r="F15" s="3">
        <f t="shared" si="0"/>
        <v>1</v>
      </c>
      <c r="G15" s="7">
        <v>266</v>
      </c>
      <c r="H15" s="3" t="s">
        <v>21</v>
      </c>
      <c r="I15" s="3">
        <v>0</v>
      </c>
      <c r="J15" s="3" t="s">
        <v>31</v>
      </c>
      <c r="K15" s="3">
        <v>0</v>
      </c>
      <c r="L15" s="3" t="s">
        <v>34</v>
      </c>
      <c r="M15" s="3">
        <v>3</v>
      </c>
      <c r="N15" s="3">
        <v>1</v>
      </c>
      <c r="O15" s="3" t="s">
        <v>35</v>
      </c>
      <c r="P15" s="3" t="s">
        <v>36</v>
      </c>
      <c r="Q15" s="3">
        <v>0</v>
      </c>
      <c r="R15" s="3">
        <v>9</v>
      </c>
      <c r="S15" s="12">
        <v>0</v>
      </c>
      <c r="T15" s="17">
        <v>188</v>
      </c>
      <c r="U15" s="15">
        <f t="shared" si="1"/>
        <v>0</v>
      </c>
      <c r="V15" s="19">
        <v>298</v>
      </c>
      <c r="W15" s="20">
        <f t="shared" si="2"/>
        <v>1</v>
      </c>
      <c r="X15" s="19">
        <v>293</v>
      </c>
      <c r="Y15" s="20">
        <f t="shared" si="3"/>
        <v>1</v>
      </c>
      <c r="Z15" s="2"/>
      <c r="AA15" s="2"/>
    </row>
    <row r="16" spans="1:30">
      <c r="A16">
        <v>15</v>
      </c>
      <c r="B16" s="3" t="s">
        <v>75</v>
      </c>
      <c r="C16" s="3" t="s">
        <v>20</v>
      </c>
      <c r="D16" s="3">
        <v>1</v>
      </c>
      <c r="E16" s="3">
        <v>73</v>
      </c>
      <c r="F16" s="3">
        <f t="shared" si="0"/>
        <v>0</v>
      </c>
      <c r="G16" s="7">
        <v>82</v>
      </c>
      <c r="H16" s="3" t="s">
        <v>21</v>
      </c>
      <c r="I16" s="3">
        <v>0</v>
      </c>
      <c r="J16" s="3" t="s">
        <v>31</v>
      </c>
      <c r="K16" s="3">
        <v>0</v>
      </c>
      <c r="L16" s="3" t="s">
        <v>34</v>
      </c>
      <c r="M16" s="3">
        <v>3</v>
      </c>
      <c r="N16" s="3">
        <v>1</v>
      </c>
      <c r="O16" s="3" t="s">
        <v>35</v>
      </c>
      <c r="P16" s="3" t="s">
        <v>36</v>
      </c>
      <c r="Q16" s="3">
        <v>0</v>
      </c>
      <c r="R16" s="3">
        <v>7</v>
      </c>
      <c r="S16" s="12">
        <v>0</v>
      </c>
      <c r="T16" s="17">
        <v>215</v>
      </c>
      <c r="U16" s="15">
        <f t="shared" si="1"/>
        <v>0</v>
      </c>
      <c r="V16" s="19">
        <v>300</v>
      </c>
      <c r="W16" s="20">
        <f t="shared" si="2"/>
        <v>0</v>
      </c>
      <c r="X16" s="19">
        <v>297</v>
      </c>
      <c r="Y16" s="20">
        <f t="shared" si="3"/>
        <v>1</v>
      </c>
      <c r="Z16" s="2"/>
      <c r="AA16" s="2"/>
    </row>
    <row r="17" spans="1:27" ht="15.75">
      <c r="A17">
        <v>16</v>
      </c>
      <c r="B17" s="3" t="s">
        <v>76</v>
      </c>
      <c r="C17" s="3" t="s">
        <v>20</v>
      </c>
      <c r="D17" s="3">
        <v>1</v>
      </c>
      <c r="E17" s="3">
        <v>56</v>
      </c>
      <c r="F17" s="3">
        <f t="shared" si="0"/>
        <v>0</v>
      </c>
      <c r="G17" s="7">
        <v>785</v>
      </c>
      <c r="H17" s="3" t="s">
        <v>21</v>
      </c>
      <c r="I17" s="3">
        <v>0</v>
      </c>
      <c r="J17" s="3" t="s">
        <v>31</v>
      </c>
      <c r="K17" s="3">
        <v>0</v>
      </c>
      <c r="L17" s="3" t="s">
        <v>48</v>
      </c>
      <c r="M17" s="3">
        <v>2</v>
      </c>
      <c r="N17" s="3">
        <v>1</v>
      </c>
      <c r="O17" s="3" t="s">
        <v>28</v>
      </c>
      <c r="P17" s="3" t="s">
        <v>36</v>
      </c>
      <c r="Q17" s="3">
        <v>0</v>
      </c>
      <c r="R17" s="3">
        <v>15</v>
      </c>
      <c r="S17" s="12">
        <v>0</v>
      </c>
      <c r="T17" s="18">
        <v>300</v>
      </c>
      <c r="U17" s="15">
        <f t="shared" si="1"/>
        <v>0</v>
      </c>
      <c r="V17" s="19">
        <v>300</v>
      </c>
      <c r="W17" s="20">
        <f t="shared" si="2"/>
        <v>0</v>
      </c>
      <c r="X17" s="19">
        <v>300</v>
      </c>
      <c r="Y17" s="20">
        <f t="shared" si="3"/>
        <v>0</v>
      </c>
      <c r="Z17" s="2"/>
      <c r="AA17" s="2"/>
    </row>
    <row r="18" spans="1:27">
      <c r="A18">
        <v>17</v>
      </c>
      <c r="B18" s="3" t="s">
        <v>77</v>
      </c>
      <c r="C18" s="3" t="s">
        <v>20</v>
      </c>
      <c r="D18" s="3">
        <v>1</v>
      </c>
      <c r="E18" s="3">
        <v>48</v>
      </c>
      <c r="F18" s="3">
        <f t="shared" si="0"/>
        <v>1</v>
      </c>
      <c r="G18" s="7">
        <v>471</v>
      </c>
      <c r="H18" s="3" t="s">
        <v>21</v>
      </c>
      <c r="I18" s="3">
        <v>0</v>
      </c>
      <c r="J18" s="3" t="s">
        <v>31</v>
      </c>
      <c r="K18" s="3">
        <v>0</v>
      </c>
      <c r="L18" s="3" t="s">
        <v>34</v>
      </c>
      <c r="M18" s="3">
        <v>3</v>
      </c>
      <c r="N18" s="3">
        <v>1</v>
      </c>
      <c r="O18" s="3" t="s">
        <v>35</v>
      </c>
      <c r="P18" s="3" t="s">
        <v>78</v>
      </c>
      <c r="Q18" s="3">
        <v>0</v>
      </c>
      <c r="R18" s="3">
        <v>9</v>
      </c>
      <c r="S18" s="12">
        <v>0</v>
      </c>
      <c r="T18" s="17">
        <v>143</v>
      </c>
      <c r="U18" s="15">
        <f t="shared" si="1"/>
        <v>0</v>
      </c>
      <c r="V18" s="19">
        <v>298</v>
      </c>
      <c r="W18" s="20">
        <f t="shared" si="2"/>
        <v>1</v>
      </c>
      <c r="X18" s="19">
        <v>300</v>
      </c>
      <c r="Y18" s="20">
        <f t="shared" si="3"/>
        <v>0</v>
      </c>
      <c r="Z18" s="2"/>
      <c r="AA18" s="2"/>
    </row>
    <row r="19" spans="1:27">
      <c r="A19">
        <v>18</v>
      </c>
      <c r="B19" s="3" t="s">
        <v>79</v>
      </c>
      <c r="C19" s="3" t="s">
        <v>20</v>
      </c>
      <c r="D19" s="3">
        <v>1</v>
      </c>
      <c r="E19" s="3">
        <v>63</v>
      </c>
      <c r="F19" s="3">
        <f t="shared" si="0"/>
        <v>0</v>
      </c>
      <c r="G19" s="7">
        <v>111</v>
      </c>
      <c r="H19" s="3" t="s">
        <v>21</v>
      </c>
      <c r="I19" s="3">
        <v>0</v>
      </c>
      <c r="J19" s="3" t="s">
        <v>22</v>
      </c>
      <c r="K19" s="3">
        <v>1</v>
      </c>
      <c r="L19" s="3" t="s">
        <v>44</v>
      </c>
      <c r="M19" s="3">
        <v>4</v>
      </c>
      <c r="N19" s="3">
        <v>0</v>
      </c>
      <c r="O19" s="3" t="s">
        <v>24</v>
      </c>
      <c r="P19" s="3" t="s">
        <v>36</v>
      </c>
      <c r="Q19" s="3">
        <v>0</v>
      </c>
      <c r="R19" s="3">
        <v>10</v>
      </c>
      <c r="S19" s="12">
        <v>0</v>
      </c>
      <c r="T19" s="17">
        <v>106</v>
      </c>
      <c r="U19" s="15">
        <f t="shared" si="1"/>
        <v>1</v>
      </c>
      <c r="V19" s="19">
        <v>300</v>
      </c>
      <c r="W19" s="20">
        <f t="shared" si="2"/>
        <v>0</v>
      </c>
      <c r="X19" s="19">
        <v>300</v>
      </c>
      <c r="Y19" s="20">
        <f t="shared" si="3"/>
        <v>0</v>
      </c>
      <c r="Z19" s="2"/>
      <c r="AA19" s="2"/>
    </row>
    <row r="20" spans="1:27">
      <c r="A20">
        <v>19</v>
      </c>
      <c r="B20" s="3" t="s">
        <v>80</v>
      </c>
      <c r="C20" s="3" t="s">
        <v>20</v>
      </c>
      <c r="D20" s="3">
        <v>1</v>
      </c>
      <c r="E20" s="3">
        <v>63</v>
      </c>
      <c r="F20" s="3">
        <f t="shared" si="0"/>
        <v>0</v>
      </c>
      <c r="G20" s="7">
        <v>430</v>
      </c>
      <c r="H20" s="3" t="s">
        <v>21</v>
      </c>
      <c r="I20" s="3">
        <v>0</v>
      </c>
      <c r="J20" s="3" t="s">
        <v>22</v>
      </c>
      <c r="K20" s="3">
        <v>1</v>
      </c>
      <c r="L20" s="3" t="s">
        <v>63</v>
      </c>
      <c r="M20" s="3">
        <v>4</v>
      </c>
      <c r="N20" s="3">
        <v>0</v>
      </c>
      <c r="O20" s="3" t="s">
        <v>24</v>
      </c>
      <c r="P20" s="3" t="s">
        <v>36</v>
      </c>
      <c r="Q20" s="3">
        <v>0</v>
      </c>
      <c r="R20" s="3">
        <v>5</v>
      </c>
      <c r="S20" s="12">
        <v>1</v>
      </c>
      <c r="T20" s="17">
        <v>137</v>
      </c>
      <c r="U20" s="15">
        <f t="shared" si="1"/>
        <v>0</v>
      </c>
      <c r="V20" s="19">
        <v>300</v>
      </c>
      <c r="W20" s="20">
        <f t="shared" si="2"/>
        <v>0</v>
      </c>
      <c r="X20" s="19">
        <v>300</v>
      </c>
      <c r="Y20" s="20">
        <f t="shared" si="3"/>
        <v>0</v>
      </c>
      <c r="Z20" s="2"/>
      <c r="AA20" s="2"/>
    </row>
    <row r="21" spans="1:27">
      <c r="A21">
        <v>20</v>
      </c>
      <c r="B21" s="3" t="s">
        <v>83</v>
      </c>
      <c r="C21" s="3" t="s">
        <v>20</v>
      </c>
      <c r="D21" s="3">
        <v>1</v>
      </c>
      <c r="E21" s="3">
        <v>44</v>
      </c>
      <c r="F21" s="3">
        <f t="shared" si="0"/>
        <v>1</v>
      </c>
      <c r="G21" s="7">
        <v>167</v>
      </c>
      <c r="H21" s="3" t="s">
        <v>21</v>
      </c>
      <c r="I21" s="3">
        <v>0</v>
      </c>
      <c r="J21" s="3" t="s">
        <v>31</v>
      </c>
      <c r="K21" s="3">
        <v>0</v>
      </c>
      <c r="L21" s="3" t="s">
        <v>81</v>
      </c>
      <c r="M21" s="3">
        <v>4</v>
      </c>
      <c r="N21" s="3">
        <v>0</v>
      </c>
      <c r="O21" s="3" t="s">
        <v>24</v>
      </c>
      <c r="P21" s="3" t="s">
        <v>84</v>
      </c>
      <c r="Q21" s="3">
        <v>0</v>
      </c>
      <c r="R21" s="3">
        <v>9</v>
      </c>
      <c r="S21" s="12">
        <v>0</v>
      </c>
      <c r="T21" s="17">
        <v>210</v>
      </c>
      <c r="U21" s="15">
        <f t="shared" si="1"/>
        <v>0</v>
      </c>
      <c r="V21" s="19">
        <v>293</v>
      </c>
      <c r="W21" s="20">
        <f t="shared" si="2"/>
        <v>1</v>
      </c>
      <c r="X21" s="19">
        <v>293</v>
      </c>
      <c r="Y21" s="20">
        <f t="shared" si="3"/>
        <v>1</v>
      </c>
      <c r="Z21" s="2"/>
      <c r="AA21" s="2"/>
    </row>
    <row r="22" spans="1:27">
      <c r="A22">
        <v>21</v>
      </c>
      <c r="B22" s="3" t="s">
        <v>85</v>
      </c>
      <c r="C22" s="3" t="s">
        <v>30</v>
      </c>
      <c r="D22" s="3">
        <v>0</v>
      </c>
      <c r="E22" s="3">
        <v>60</v>
      </c>
      <c r="F22" s="3">
        <f t="shared" si="0"/>
        <v>0</v>
      </c>
      <c r="G22" s="7">
        <v>393</v>
      </c>
      <c r="H22" s="3" t="s">
        <v>21</v>
      </c>
      <c r="I22" s="3">
        <v>0</v>
      </c>
      <c r="J22" s="3" t="s">
        <v>22</v>
      </c>
      <c r="K22" s="3">
        <v>1</v>
      </c>
      <c r="L22" s="3" t="s">
        <v>34</v>
      </c>
      <c r="M22" s="3">
        <v>3</v>
      </c>
      <c r="N22" s="3">
        <v>1</v>
      </c>
      <c r="O22" s="3" t="s">
        <v>86</v>
      </c>
      <c r="P22" s="3" t="s">
        <v>36</v>
      </c>
      <c r="Q22" s="3">
        <v>0</v>
      </c>
      <c r="R22" s="3">
        <v>2</v>
      </c>
      <c r="S22" s="12">
        <v>1</v>
      </c>
      <c r="T22" s="17">
        <v>90</v>
      </c>
      <c r="U22" s="15">
        <f t="shared" si="1"/>
        <v>1</v>
      </c>
      <c r="V22" s="19">
        <v>279</v>
      </c>
      <c r="W22" s="20">
        <f t="shared" si="2"/>
        <v>1</v>
      </c>
      <c r="X22" s="19">
        <v>300</v>
      </c>
      <c r="Y22" s="20">
        <f t="shared" si="3"/>
        <v>0</v>
      </c>
      <c r="Z22" s="2"/>
      <c r="AA22" s="2"/>
    </row>
    <row r="23" spans="1:27">
      <c r="A23">
        <v>22</v>
      </c>
      <c r="B23" s="5" t="s">
        <v>87</v>
      </c>
      <c r="C23" s="3" t="s">
        <v>20</v>
      </c>
      <c r="D23" s="3">
        <v>1</v>
      </c>
      <c r="E23" s="3">
        <v>42</v>
      </c>
      <c r="F23" s="3">
        <f t="shared" si="0"/>
        <v>1</v>
      </c>
      <c r="G23" s="7">
        <v>278</v>
      </c>
      <c r="H23" s="3" t="s">
        <v>21</v>
      </c>
      <c r="I23" s="3">
        <v>0</v>
      </c>
      <c r="J23" s="3" t="s">
        <v>31</v>
      </c>
      <c r="K23" s="3">
        <v>0</v>
      </c>
      <c r="L23" s="3" t="s">
        <v>81</v>
      </c>
      <c r="M23" s="3">
        <v>4</v>
      </c>
      <c r="N23" s="3">
        <v>0</v>
      </c>
      <c r="O23" s="3" t="s">
        <v>24</v>
      </c>
      <c r="P23" s="3" t="s">
        <v>143</v>
      </c>
      <c r="Q23" s="3">
        <v>0</v>
      </c>
      <c r="R23" s="3">
        <v>6</v>
      </c>
      <c r="S23" s="12">
        <v>1</v>
      </c>
      <c r="T23" s="17">
        <v>170</v>
      </c>
      <c r="U23" s="15">
        <f t="shared" si="1"/>
        <v>0</v>
      </c>
      <c r="V23" s="19">
        <v>298</v>
      </c>
      <c r="W23" s="20">
        <f t="shared" si="2"/>
        <v>1</v>
      </c>
      <c r="X23" s="19">
        <v>298</v>
      </c>
      <c r="Y23" s="20">
        <f t="shared" si="3"/>
        <v>1</v>
      </c>
      <c r="Z23" s="2"/>
      <c r="AA23" s="2"/>
    </row>
    <row r="24" spans="1:27">
      <c r="A24">
        <v>23</v>
      </c>
      <c r="B24" s="3" t="s">
        <v>88</v>
      </c>
      <c r="C24" s="3" t="s">
        <v>20</v>
      </c>
      <c r="D24" s="3">
        <v>1</v>
      </c>
      <c r="E24" s="3">
        <v>62</v>
      </c>
      <c r="F24" s="3">
        <f t="shared" si="0"/>
        <v>0</v>
      </c>
      <c r="G24" s="7">
        <v>728</v>
      </c>
      <c r="H24" s="3" t="s">
        <v>21</v>
      </c>
      <c r="I24" s="3">
        <v>0</v>
      </c>
      <c r="J24" s="3" t="s">
        <v>31</v>
      </c>
      <c r="K24" s="3">
        <v>0</v>
      </c>
      <c r="L24" s="3" t="s">
        <v>89</v>
      </c>
      <c r="M24" s="3">
        <v>4</v>
      </c>
      <c r="N24" s="3">
        <v>0</v>
      </c>
      <c r="O24" s="3" t="s">
        <v>24</v>
      </c>
      <c r="P24" s="3" t="s">
        <v>36</v>
      </c>
      <c r="Q24" s="3">
        <v>0</v>
      </c>
      <c r="R24" s="3">
        <v>5</v>
      </c>
      <c r="S24" s="12">
        <v>1</v>
      </c>
      <c r="T24" s="17">
        <v>133</v>
      </c>
      <c r="U24" s="15">
        <f t="shared" si="1"/>
        <v>1</v>
      </c>
      <c r="V24" s="19">
        <v>298</v>
      </c>
      <c r="W24" s="20">
        <f t="shared" si="2"/>
        <v>1</v>
      </c>
      <c r="X24" s="19">
        <v>296</v>
      </c>
      <c r="Y24" s="20">
        <f t="shared" si="3"/>
        <v>1</v>
      </c>
      <c r="Z24" s="2"/>
      <c r="AA24" s="2"/>
    </row>
    <row r="25" spans="1:27">
      <c r="A25">
        <v>24</v>
      </c>
      <c r="B25" s="3" t="s">
        <v>90</v>
      </c>
      <c r="C25" s="3" t="s">
        <v>30</v>
      </c>
      <c r="D25" s="3">
        <v>0</v>
      </c>
      <c r="E25" s="3">
        <v>69</v>
      </c>
      <c r="F25" s="3">
        <f t="shared" si="0"/>
        <v>0</v>
      </c>
      <c r="G25" s="7">
        <v>1438</v>
      </c>
      <c r="H25" s="3" t="s">
        <v>21</v>
      </c>
      <c r="I25" s="3">
        <v>0</v>
      </c>
      <c r="J25" s="3" t="s">
        <v>31</v>
      </c>
      <c r="K25" s="3">
        <v>0</v>
      </c>
      <c r="L25" s="3" t="s">
        <v>81</v>
      </c>
      <c r="M25" s="3">
        <v>4</v>
      </c>
      <c r="N25" s="3">
        <v>0</v>
      </c>
      <c r="O25" s="3" t="s">
        <v>24</v>
      </c>
      <c r="P25" s="3" t="s">
        <v>36</v>
      </c>
      <c r="Q25" s="3">
        <v>0</v>
      </c>
      <c r="R25" s="3">
        <v>6.5</v>
      </c>
      <c r="S25" s="12">
        <v>1</v>
      </c>
      <c r="T25" s="17">
        <v>115</v>
      </c>
      <c r="U25" s="15">
        <f t="shared" si="1"/>
        <v>1</v>
      </c>
      <c r="V25" s="19">
        <v>298</v>
      </c>
      <c r="W25" s="20">
        <f t="shared" si="2"/>
        <v>1</v>
      </c>
      <c r="X25" s="19">
        <v>298</v>
      </c>
      <c r="Y25" s="20">
        <f t="shared" si="3"/>
        <v>1</v>
      </c>
      <c r="Z25" s="2"/>
      <c r="AA25" s="2"/>
    </row>
    <row r="26" spans="1:27">
      <c r="A26">
        <v>25</v>
      </c>
      <c r="B26" s="3" t="s">
        <v>93</v>
      </c>
      <c r="C26" s="3" t="s">
        <v>30</v>
      </c>
      <c r="D26" s="3">
        <v>0</v>
      </c>
      <c r="E26" s="3">
        <v>48</v>
      </c>
      <c r="F26" s="3">
        <f t="shared" si="0"/>
        <v>1</v>
      </c>
      <c r="G26" s="7">
        <v>1375</v>
      </c>
      <c r="H26" s="3" t="s">
        <v>21</v>
      </c>
      <c r="I26" s="3">
        <v>0</v>
      </c>
      <c r="J26" s="3" t="s">
        <v>31</v>
      </c>
      <c r="K26" s="3">
        <v>0</v>
      </c>
      <c r="L26" s="3" t="s">
        <v>94</v>
      </c>
      <c r="M26" s="3">
        <v>1</v>
      </c>
      <c r="N26" s="3">
        <v>1</v>
      </c>
      <c r="O26" s="3" t="s">
        <v>95</v>
      </c>
      <c r="P26" s="3" t="s">
        <v>36</v>
      </c>
      <c r="Q26" s="3">
        <v>0</v>
      </c>
      <c r="R26" s="3">
        <v>18</v>
      </c>
      <c r="S26" s="12">
        <v>0</v>
      </c>
      <c r="T26" s="17">
        <v>123</v>
      </c>
      <c r="U26" s="15">
        <f t="shared" si="1"/>
        <v>1</v>
      </c>
      <c r="V26" s="19">
        <v>300</v>
      </c>
      <c r="W26" s="20">
        <f t="shared" si="2"/>
        <v>0</v>
      </c>
      <c r="X26" s="19">
        <v>300</v>
      </c>
      <c r="Y26" s="20">
        <f t="shared" si="3"/>
        <v>0</v>
      </c>
      <c r="Z26" s="2"/>
      <c r="AA26" s="2"/>
    </row>
    <row r="27" spans="1:27">
      <c r="A27">
        <v>26</v>
      </c>
      <c r="B27" s="3" t="s">
        <v>97</v>
      </c>
      <c r="C27" s="3" t="s">
        <v>30</v>
      </c>
      <c r="D27" s="3">
        <v>0</v>
      </c>
      <c r="E27" s="3">
        <v>43</v>
      </c>
      <c r="F27" s="3">
        <f t="shared" si="0"/>
        <v>1</v>
      </c>
      <c r="G27" s="7">
        <v>79</v>
      </c>
      <c r="H27" s="3" t="s">
        <v>21</v>
      </c>
      <c r="I27" s="3">
        <v>0</v>
      </c>
      <c r="J27" s="3" t="s">
        <v>31</v>
      </c>
      <c r="K27" s="3">
        <v>0</v>
      </c>
      <c r="L27" s="3" t="s">
        <v>81</v>
      </c>
      <c r="M27" s="3">
        <v>4</v>
      </c>
      <c r="N27" s="3">
        <v>0</v>
      </c>
      <c r="O27" s="3" t="s">
        <v>24</v>
      </c>
      <c r="P27" s="3" t="s">
        <v>36</v>
      </c>
      <c r="Q27" s="3">
        <v>0</v>
      </c>
      <c r="R27" s="3">
        <v>8</v>
      </c>
      <c r="S27" s="12">
        <v>0</v>
      </c>
      <c r="T27" s="17">
        <v>250</v>
      </c>
      <c r="U27" s="15">
        <f t="shared" si="1"/>
        <v>0</v>
      </c>
      <c r="V27" s="19">
        <v>300</v>
      </c>
      <c r="W27" s="20">
        <f t="shared" si="2"/>
        <v>0</v>
      </c>
      <c r="X27" s="19">
        <v>300</v>
      </c>
      <c r="Y27" s="20">
        <f t="shared" si="3"/>
        <v>0</v>
      </c>
      <c r="Z27" s="2"/>
      <c r="AA27" s="2"/>
    </row>
    <row r="28" spans="1:27">
      <c r="A28">
        <v>27</v>
      </c>
      <c r="B28" s="3" t="s">
        <v>105</v>
      </c>
      <c r="C28" s="3" t="s">
        <v>20</v>
      </c>
      <c r="D28" s="3">
        <v>1</v>
      </c>
      <c r="E28" s="3">
        <v>64</v>
      </c>
      <c r="F28" s="3">
        <f t="shared" si="0"/>
        <v>0</v>
      </c>
      <c r="G28" s="7">
        <v>505</v>
      </c>
      <c r="H28" s="3" t="s">
        <v>21</v>
      </c>
      <c r="I28" s="3">
        <v>0</v>
      </c>
      <c r="J28" s="3" t="s">
        <v>31</v>
      </c>
      <c r="K28" s="3">
        <v>0</v>
      </c>
      <c r="L28" s="3" t="s">
        <v>23</v>
      </c>
      <c r="M28" s="3">
        <v>4</v>
      </c>
      <c r="N28" s="3">
        <v>0</v>
      </c>
      <c r="O28" s="3" t="s">
        <v>24</v>
      </c>
      <c r="P28" s="3" t="s">
        <v>36</v>
      </c>
      <c r="Q28" s="3">
        <v>0</v>
      </c>
      <c r="R28" s="3">
        <v>8</v>
      </c>
      <c r="S28" s="12">
        <v>0</v>
      </c>
      <c r="T28" s="17">
        <v>0</v>
      </c>
      <c r="U28" s="15">
        <f t="shared" si="1"/>
        <v>1</v>
      </c>
      <c r="V28" s="19">
        <v>285</v>
      </c>
      <c r="W28" s="20">
        <f t="shared" si="2"/>
        <v>1</v>
      </c>
      <c r="X28" s="19">
        <v>273</v>
      </c>
      <c r="Y28" s="20">
        <f t="shared" si="3"/>
        <v>1</v>
      </c>
      <c r="Z28" s="2"/>
      <c r="AA28" s="2"/>
    </row>
    <row r="29" spans="1:27">
      <c r="A29">
        <v>28</v>
      </c>
      <c r="B29" s="3" t="s">
        <v>106</v>
      </c>
      <c r="C29" s="3" t="s">
        <v>20</v>
      </c>
      <c r="D29" s="3">
        <v>1</v>
      </c>
      <c r="E29" s="3">
        <v>49</v>
      </c>
      <c r="F29" s="3">
        <f t="shared" si="0"/>
        <v>1</v>
      </c>
      <c r="G29" s="7">
        <v>577</v>
      </c>
      <c r="H29" s="3" t="s">
        <v>21</v>
      </c>
      <c r="I29" s="3">
        <v>0</v>
      </c>
      <c r="J29" s="3" t="s">
        <v>22</v>
      </c>
      <c r="K29" s="3">
        <v>1</v>
      </c>
      <c r="L29" s="3" t="s">
        <v>107</v>
      </c>
      <c r="M29" s="3">
        <v>4</v>
      </c>
      <c r="N29" s="3">
        <v>0</v>
      </c>
      <c r="O29" s="3" t="s">
        <v>61</v>
      </c>
      <c r="P29" s="3" t="s">
        <v>36</v>
      </c>
      <c r="Q29" s="3">
        <v>0</v>
      </c>
      <c r="R29" s="3">
        <v>7</v>
      </c>
      <c r="S29" s="12">
        <v>0</v>
      </c>
      <c r="T29" s="17">
        <v>175</v>
      </c>
      <c r="U29" s="15">
        <f t="shared" si="1"/>
        <v>0</v>
      </c>
      <c r="V29" s="19">
        <v>300</v>
      </c>
      <c r="W29" s="20">
        <f t="shared" si="2"/>
        <v>0</v>
      </c>
      <c r="X29" s="19">
        <v>299</v>
      </c>
      <c r="Y29" s="20">
        <f t="shared" si="3"/>
        <v>1</v>
      </c>
      <c r="Z29" s="2"/>
      <c r="AA29" s="2"/>
    </row>
    <row r="30" spans="1:27">
      <c r="A30">
        <v>29</v>
      </c>
      <c r="B30" s="3" t="s">
        <v>108</v>
      </c>
      <c r="C30" s="3" t="s">
        <v>30</v>
      </c>
      <c r="D30" s="3">
        <v>0</v>
      </c>
      <c r="E30" s="3">
        <v>72</v>
      </c>
      <c r="F30" s="3">
        <f t="shared" si="0"/>
        <v>0</v>
      </c>
      <c r="G30" s="7">
        <v>302</v>
      </c>
      <c r="H30" s="3" t="s">
        <v>21</v>
      </c>
      <c r="I30" s="3">
        <v>0</v>
      </c>
      <c r="J30" s="3" t="s">
        <v>22</v>
      </c>
      <c r="K30" s="3">
        <v>1</v>
      </c>
      <c r="L30" s="3" t="s">
        <v>107</v>
      </c>
      <c r="M30" s="3">
        <v>4</v>
      </c>
      <c r="N30" s="3">
        <v>0</v>
      </c>
      <c r="O30" s="3" t="s">
        <v>61</v>
      </c>
      <c r="P30" s="3" t="s">
        <v>36</v>
      </c>
      <c r="Q30" s="3">
        <v>0</v>
      </c>
      <c r="R30" s="3">
        <v>6</v>
      </c>
      <c r="S30" s="12">
        <v>1</v>
      </c>
      <c r="T30" s="17">
        <v>73</v>
      </c>
      <c r="U30" s="15">
        <f t="shared" si="1"/>
        <v>1</v>
      </c>
      <c r="V30" s="19">
        <v>300</v>
      </c>
      <c r="W30" s="20">
        <f t="shared" si="2"/>
        <v>0</v>
      </c>
      <c r="X30" s="19">
        <v>300</v>
      </c>
      <c r="Y30" s="20">
        <f t="shared" si="3"/>
        <v>0</v>
      </c>
      <c r="Z30" s="2"/>
      <c r="AA30" s="2"/>
    </row>
    <row r="31" spans="1:27">
      <c r="A31">
        <v>30</v>
      </c>
      <c r="B31" s="3" t="s">
        <v>114</v>
      </c>
      <c r="C31" s="3" t="s">
        <v>20</v>
      </c>
      <c r="D31" s="3">
        <v>1</v>
      </c>
      <c r="E31" s="3">
        <v>64</v>
      </c>
      <c r="F31" s="3">
        <f t="shared" si="0"/>
        <v>0</v>
      </c>
      <c r="G31" s="7">
        <v>457</v>
      </c>
      <c r="H31" s="3" t="s">
        <v>21</v>
      </c>
      <c r="I31" s="3">
        <v>0</v>
      </c>
      <c r="J31" s="3" t="s">
        <v>31</v>
      </c>
      <c r="K31" s="3">
        <v>0</v>
      </c>
      <c r="L31" s="3" t="s">
        <v>34</v>
      </c>
      <c r="M31" s="3">
        <v>3</v>
      </c>
      <c r="N31" s="3">
        <v>1</v>
      </c>
      <c r="O31" s="3" t="s">
        <v>35</v>
      </c>
      <c r="P31" s="3" t="s">
        <v>42</v>
      </c>
      <c r="Q31" s="3">
        <v>0</v>
      </c>
      <c r="R31" s="3">
        <v>5</v>
      </c>
      <c r="S31" s="12">
        <v>1</v>
      </c>
      <c r="T31" s="17">
        <v>100</v>
      </c>
      <c r="U31" s="15">
        <f t="shared" si="1"/>
        <v>1</v>
      </c>
      <c r="V31" s="19">
        <v>300</v>
      </c>
      <c r="W31" s="20">
        <f t="shared" si="2"/>
        <v>0</v>
      </c>
      <c r="X31" s="19">
        <v>268</v>
      </c>
      <c r="Y31" s="20">
        <f t="shared" si="3"/>
        <v>1</v>
      </c>
      <c r="Z31" s="2"/>
      <c r="AA31" s="2"/>
    </row>
    <row r="32" spans="1:27">
      <c r="A32">
        <v>31</v>
      </c>
      <c r="B32" s="3" t="s">
        <v>116</v>
      </c>
      <c r="C32" s="3" t="s">
        <v>20</v>
      </c>
      <c r="D32" s="3">
        <v>1</v>
      </c>
      <c r="E32" s="3">
        <v>56</v>
      </c>
      <c r="F32" s="3">
        <f t="shared" si="0"/>
        <v>0</v>
      </c>
      <c r="G32" s="7">
        <v>2166</v>
      </c>
      <c r="H32" s="3" t="s">
        <v>21</v>
      </c>
      <c r="I32" s="3">
        <v>0</v>
      </c>
      <c r="J32" s="3" t="s">
        <v>22</v>
      </c>
      <c r="K32" s="3">
        <v>1</v>
      </c>
      <c r="L32" s="3" t="s">
        <v>113</v>
      </c>
      <c r="M32" s="3">
        <v>2</v>
      </c>
      <c r="N32" s="3">
        <v>1</v>
      </c>
      <c r="O32" s="3" t="s">
        <v>28</v>
      </c>
      <c r="P32" s="3" t="s">
        <v>36</v>
      </c>
      <c r="Q32" s="3">
        <v>0</v>
      </c>
      <c r="R32" s="3">
        <v>8</v>
      </c>
      <c r="S32" s="12">
        <v>0</v>
      </c>
      <c r="T32" s="17">
        <v>63</v>
      </c>
      <c r="U32" s="15">
        <f t="shared" si="1"/>
        <v>1</v>
      </c>
      <c r="V32" s="19">
        <v>298</v>
      </c>
      <c r="W32" s="20">
        <f t="shared" si="2"/>
        <v>1</v>
      </c>
      <c r="X32" s="19">
        <v>300</v>
      </c>
      <c r="Y32" s="20">
        <f t="shared" si="3"/>
        <v>0</v>
      </c>
      <c r="Z32" s="2"/>
      <c r="AA32" s="2"/>
    </row>
    <row r="33" spans="1:27">
      <c r="A33">
        <v>32</v>
      </c>
      <c r="B33" s="3" t="s">
        <v>117</v>
      </c>
      <c r="C33" s="3" t="s">
        <v>20</v>
      </c>
      <c r="D33" s="3">
        <v>1</v>
      </c>
      <c r="E33" s="3">
        <v>55</v>
      </c>
      <c r="F33" s="3">
        <f t="shared" si="0"/>
        <v>1</v>
      </c>
      <c r="G33" s="7">
        <v>963</v>
      </c>
      <c r="H33" s="3" t="s">
        <v>21</v>
      </c>
      <c r="I33" s="3">
        <v>0</v>
      </c>
      <c r="J33" s="3" t="s">
        <v>31</v>
      </c>
      <c r="K33" s="3">
        <v>0</v>
      </c>
      <c r="L33" s="3" t="s">
        <v>113</v>
      </c>
      <c r="M33" s="3">
        <v>2</v>
      </c>
      <c r="N33" s="3">
        <v>1</v>
      </c>
      <c r="O33" s="3" t="s">
        <v>28</v>
      </c>
      <c r="P33" s="3" t="s">
        <v>36</v>
      </c>
      <c r="Q33" s="3">
        <v>0</v>
      </c>
      <c r="R33" s="3">
        <v>18</v>
      </c>
      <c r="S33" s="12">
        <v>0</v>
      </c>
      <c r="T33" s="17">
        <v>50</v>
      </c>
      <c r="U33" s="15">
        <f t="shared" si="1"/>
        <v>1</v>
      </c>
      <c r="V33" s="19">
        <v>299</v>
      </c>
      <c r="W33" s="20">
        <f t="shared" si="2"/>
        <v>1</v>
      </c>
      <c r="X33" s="19">
        <v>213</v>
      </c>
      <c r="Y33" s="20">
        <f t="shared" si="3"/>
        <v>1</v>
      </c>
      <c r="Z33" s="2"/>
      <c r="AA33" s="2"/>
    </row>
    <row r="34" spans="1:27">
      <c r="A34">
        <v>33</v>
      </c>
      <c r="B34" s="3" t="s">
        <v>119</v>
      </c>
      <c r="C34" s="3" t="s">
        <v>30</v>
      </c>
      <c r="D34" s="3">
        <v>0</v>
      </c>
      <c r="E34" s="3">
        <v>64</v>
      </c>
      <c r="F34" s="3">
        <f t="shared" si="0"/>
        <v>0</v>
      </c>
      <c r="G34" s="7">
        <v>105</v>
      </c>
      <c r="H34" s="3" t="s">
        <v>21</v>
      </c>
      <c r="I34" s="3">
        <v>0</v>
      </c>
      <c r="J34" s="3" t="s">
        <v>31</v>
      </c>
      <c r="K34" s="3">
        <v>0</v>
      </c>
      <c r="L34" s="3" t="s">
        <v>39</v>
      </c>
      <c r="M34" s="3">
        <v>4</v>
      </c>
      <c r="N34" s="3">
        <v>0</v>
      </c>
      <c r="O34" s="3" t="s">
        <v>24</v>
      </c>
      <c r="P34" s="3" t="s">
        <v>36</v>
      </c>
      <c r="Q34" s="3">
        <v>0</v>
      </c>
      <c r="R34" s="3">
        <v>8</v>
      </c>
      <c r="S34" s="12">
        <v>0</v>
      </c>
      <c r="T34" s="17">
        <v>175</v>
      </c>
      <c r="U34" s="15">
        <f t="shared" si="1"/>
        <v>0</v>
      </c>
      <c r="V34" s="19">
        <v>280</v>
      </c>
      <c r="W34" s="20">
        <f t="shared" si="2"/>
        <v>1</v>
      </c>
      <c r="X34" s="19">
        <v>297</v>
      </c>
      <c r="Y34" s="20">
        <f t="shared" si="3"/>
        <v>1</v>
      </c>
      <c r="Z34" s="2"/>
      <c r="AA34" s="2"/>
    </row>
    <row r="35" spans="1:27">
      <c r="A35">
        <v>34</v>
      </c>
      <c r="B35" s="3" t="s">
        <v>120</v>
      </c>
      <c r="C35" s="3" t="s">
        <v>20</v>
      </c>
      <c r="D35" s="3">
        <v>1</v>
      </c>
      <c r="E35" s="3">
        <v>48</v>
      </c>
      <c r="F35" s="3">
        <f t="shared" si="0"/>
        <v>1</v>
      </c>
      <c r="G35" s="7">
        <v>1929</v>
      </c>
      <c r="H35" s="3" t="s">
        <v>21</v>
      </c>
      <c r="I35" s="3">
        <v>0</v>
      </c>
      <c r="J35" s="3" t="s">
        <v>22</v>
      </c>
      <c r="K35" s="3">
        <v>1</v>
      </c>
      <c r="L35" s="3" t="s">
        <v>103</v>
      </c>
      <c r="M35" s="3">
        <v>3</v>
      </c>
      <c r="N35" s="3">
        <v>1</v>
      </c>
      <c r="O35" s="3" t="s">
        <v>82</v>
      </c>
      <c r="P35" s="3" t="s">
        <v>36</v>
      </c>
      <c r="Q35" s="3">
        <v>0</v>
      </c>
      <c r="R35" s="3">
        <v>4</v>
      </c>
      <c r="S35" s="12">
        <v>1</v>
      </c>
      <c r="T35" s="17">
        <v>50</v>
      </c>
      <c r="U35" s="15">
        <f t="shared" si="1"/>
        <v>1</v>
      </c>
      <c r="V35" s="19">
        <v>300</v>
      </c>
      <c r="W35" s="20">
        <f t="shared" si="2"/>
        <v>0</v>
      </c>
      <c r="X35" s="19">
        <v>300</v>
      </c>
      <c r="Y35" s="20">
        <f t="shared" si="3"/>
        <v>0</v>
      </c>
      <c r="Z35" s="2"/>
      <c r="AA35" s="2"/>
    </row>
    <row r="36" spans="1:27">
      <c r="A36">
        <v>35</v>
      </c>
      <c r="B36" s="3" t="s">
        <v>121</v>
      </c>
      <c r="C36" s="3" t="s">
        <v>20</v>
      </c>
      <c r="D36" s="3">
        <v>1</v>
      </c>
      <c r="E36" s="3">
        <v>65</v>
      </c>
      <c r="F36" s="3">
        <f t="shared" si="0"/>
        <v>0</v>
      </c>
      <c r="G36" s="7">
        <v>299</v>
      </c>
      <c r="H36" s="3" t="s">
        <v>21</v>
      </c>
      <c r="I36" s="3">
        <v>0</v>
      </c>
      <c r="J36" s="3" t="s">
        <v>31</v>
      </c>
      <c r="K36" s="3">
        <v>0</v>
      </c>
      <c r="L36" s="3" t="s">
        <v>122</v>
      </c>
      <c r="M36" s="3">
        <v>4</v>
      </c>
      <c r="N36" s="3">
        <v>0</v>
      </c>
      <c r="O36" s="3" t="s">
        <v>61</v>
      </c>
      <c r="P36" s="3" t="s">
        <v>36</v>
      </c>
      <c r="Q36" s="3">
        <v>0</v>
      </c>
      <c r="R36" s="3">
        <v>12</v>
      </c>
      <c r="S36" s="12">
        <v>0</v>
      </c>
      <c r="T36" s="17">
        <v>105</v>
      </c>
      <c r="U36" s="15">
        <f t="shared" si="1"/>
        <v>1</v>
      </c>
      <c r="V36" s="19">
        <v>299</v>
      </c>
      <c r="W36" s="20">
        <f t="shared" si="2"/>
        <v>1</v>
      </c>
      <c r="X36" s="19">
        <v>300</v>
      </c>
      <c r="Y36" s="20">
        <f t="shared" si="3"/>
        <v>0</v>
      </c>
      <c r="Z36" s="2"/>
      <c r="AA36" s="2"/>
    </row>
    <row r="37" spans="1:27">
      <c r="A37">
        <v>36</v>
      </c>
      <c r="B37" s="3" t="s">
        <v>123</v>
      </c>
      <c r="C37" s="3" t="s">
        <v>20</v>
      </c>
      <c r="D37" s="3">
        <v>1</v>
      </c>
      <c r="E37" s="3">
        <v>40</v>
      </c>
      <c r="F37" s="3">
        <f t="shared" si="0"/>
        <v>1</v>
      </c>
      <c r="G37" s="7">
        <v>264</v>
      </c>
      <c r="H37" s="3" t="s">
        <v>21</v>
      </c>
      <c r="I37" s="3">
        <v>0</v>
      </c>
      <c r="J37" s="3" t="s">
        <v>22</v>
      </c>
      <c r="K37" s="3">
        <v>1</v>
      </c>
      <c r="L37" s="3" t="s">
        <v>23</v>
      </c>
      <c r="M37" s="3">
        <v>4</v>
      </c>
      <c r="N37" s="3">
        <v>0</v>
      </c>
      <c r="O37" s="3" t="s">
        <v>24</v>
      </c>
      <c r="P37" s="3" t="s">
        <v>36</v>
      </c>
      <c r="Q37" s="3">
        <v>0</v>
      </c>
      <c r="R37" s="3">
        <v>4</v>
      </c>
      <c r="S37" s="12">
        <v>1</v>
      </c>
      <c r="T37" s="17">
        <v>133</v>
      </c>
      <c r="U37" s="15">
        <f t="shared" si="1"/>
        <v>1</v>
      </c>
      <c r="V37" s="19">
        <v>300</v>
      </c>
      <c r="W37" s="20">
        <f t="shared" si="2"/>
        <v>0</v>
      </c>
      <c r="X37" s="19">
        <v>300</v>
      </c>
      <c r="Y37" s="20">
        <f t="shared" si="3"/>
        <v>0</v>
      </c>
      <c r="Z37" s="2"/>
      <c r="AA37" s="2"/>
    </row>
    <row r="38" spans="1:27">
      <c r="A38">
        <v>37</v>
      </c>
      <c r="B38" s="3" t="s">
        <v>124</v>
      </c>
      <c r="C38" s="3" t="s">
        <v>30</v>
      </c>
      <c r="D38" s="3">
        <v>0</v>
      </c>
      <c r="E38" s="3">
        <v>45</v>
      </c>
      <c r="F38" s="3">
        <f t="shared" si="0"/>
        <v>1</v>
      </c>
      <c r="G38" s="7">
        <v>78</v>
      </c>
      <c r="H38" s="3" t="s">
        <v>21</v>
      </c>
      <c r="I38" s="3">
        <v>0</v>
      </c>
      <c r="J38" s="3" t="s">
        <v>22</v>
      </c>
      <c r="K38" s="3">
        <v>1</v>
      </c>
      <c r="L38" s="3" t="s">
        <v>23</v>
      </c>
      <c r="M38" s="3">
        <v>4</v>
      </c>
      <c r="N38" s="3">
        <v>0</v>
      </c>
      <c r="O38" s="3" t="s">
        <v>24</v>
      </c>
      <c r="P38" s="3" t="s">
        <v>36</v>
      </c>
      <c r="Q38" s="3">
        <v>0</v>
      </c>
      <c r="R38" s="3">
        <v>7</v>
      </c>
      <c r="S38" s="12">
        <v>0</v>
      </c>
      <c r="T38" s="17">
        <v>114</v>
      </c>
      <c r="U38" s="15">
        <f t="shared" si="1"/>
        <v>1</v>
      </c>
      <c r="V38" s="19">
        <v>298</v>
      </c>
      <c r="W38" s="20">
        <f t="shared" si="2"/>
        <v>1</v>
      </c>
      <c r="X38" s="19">
        <v>300</v>
      </c>
      <c r="Y38" s="20">
        <f t="shared" si="3"/>
        <v>0</v>
      </c>
      <c r="Z38" s="2"/>
      <c r="AA38" s="2"/>
    </row>
    <row r="39" spans="1:27">
      <c r="A39">
        <v>38</v>
      </c>
      <c r="B39" s="3" t="s">
        <v>127</v>
      </c>
      <c r="C39" s="3" t="s">
        <v>20</v>
      </c>
      <c r="D39" s="3">
        <v>1</v>
      </c>
      <c r="E39" s="3">
        <v>66</v>
      </c>
      <c r="F39" s="3">
        <f t="shared" si="0"/>
        <v>0</v>
      </c>
      <c r="G39" s="7">
        <v>50</v>
      </c>
      <c r="H39" s="3" t="s">
        <v>21</v>
      </c>
      <c r="I39" s="3">
        <v>0</v>
      </c>
      <c r="J39" s="3" t="s">
        <v>31</v>
      </c>
      <c r="K39" s="3">
        <v>0</v>
      </c>
      <c r="L39" s="3" t="s">
        <v>39</v>
      </c>
      <c r="M39" s="3">
        <v>4</v>
      </c>
      <c r="N39" s="3">
        <v>0</v>
      </c>
      <c r="O39" s="3" t="s">
        <v>24</v>
      </c>
      <c r="P39" s="3" t="s">
        <v>36</v>
      </c>
      <c r="Q39" s="3">
        <v>0</v>
      </c>
      <c r="R39" s="3">
        <v>15</v>
      </c>
      <c r="S39" s="12">
        <v>0</v>
      </c>
      <c r="T39" s="17">
        <v>295</v>
      </c>
      <c r="U39" s="15">
        <f t="shared" si="1"/>
        <v>0</v>
      </c>
      <c r="V39" s="19">
        <v>300</v>
      </c>
      <c r="W39" s="20">
        <f t="shared" si="2"/>
        <v>0</v>
      </c>
      <c r="X39" s="19">
        <v>300</v>
      </c>
      <c r="Y39" s="20">
        <f t="shared" si="3"/>
        <v>0</v>
      </c>
      <c r="Z39" s="2"/>
      <c r="AA39" s="2"/>
    </row>
    <row r="40" spans="1:27">
      <c r="A40">
        <v>39</v>
      </c>
      <c r="B40" s="3" t="s">
        <v>128</v>
      </c>
      <c r="C40" s="3" t="s">
        <v>30</v>
      </c>
      <c r="D40" s="3">
        <v>0</v>
      </c>
      <c r="E40" s="3">
        <v>60</v>
      </c>
      <c r="F40" s="3">
        <f t="shared" si="0"/>
        <v>0</v>
      </c>
      <c r="G40" s="7">
        <v>83</v>
      </c>
      <c r="H40" s="3" t="s">
        <v>21</v>
      </c>
      <c r="I40" s="3">
        <v>0</v>
      </c>
      <c r="J40" s="3" t="s">
        <v>31</v>
      </c>
      <c r="K40" s="3">
        <v>0</v>
      </c>
      <c r="L40" s="3" t="s">
        <v>129</v>
      </c>
      <c r="M40" s="3">
        <v>3</v>
      </c>
      <c r="N40" s="3">
        <v>1</v>
      </c>
      <c r="O40" s="3" t="s">
        <v>35</v>
      </c>
      <c r="P40" s="3" t="s">
        <v>42</v>
      </c>
      <c r="Q40" s="3">
        <v>0</v>
      </c>
      <c r="R40" s="3">
        <v>8</v>
      </c>
      <c r="S40" s="12">
        <v>0</v>
      </c>
      <c r="T40" s="17">
        <v>210</v>
      </c>
      <c r="U40" s="15">
        <f t="shared" si="1"/>
        <v>0</v>
      </c>
      <c r="V40" s="19">
        <v>300</v>
      </c>
      <c r="W40" s="20">
        <f t="shared" si="2"/>
        <v>0</v>
      </c>
      <c r="X40" s="19">
        <v>300</v>
      </c>
      <c r="Y40" s="20">
        <f t="shared" si="3"/>
        <v>0</v>
      </c>
      <c r="Z40" s="2"/>
      <c r="AA40" s="2"/>
    </row>
    <row r="41" spans="1:27">
      <c r="A41">
        <v>40</v>
      </c>
      <c r="B41" s="3" t="s">
        <v>132</v>
      </c>
      <c r="C41" s="3" t="s">
        <v>20</v>
      </c>
      <c r="D41" s="3">
        <v>1</v>
      </c>
      <c r="E41" s="3">
        <v>64</v>
      </c>
      <c r="F41" s="3">
        <f t="shared" si="0"/>
        <v>0</v>
      </c>
      <c r="G41" s="7">
        <v>149</v>
      </c>
      <c r="H41" s="3" t="s">
        <v>21</v>
      </c>
      <c r="I41" s="3">
        <v>0</v>
      </c>
      <c r="J41" s="3" t="s">
        <v>22</v>
      </c>
      <c r="K41" s="3">
        <v>1</v>
      </c>
      <c r="L41" s="3" t="s">
        <v>133</v>
      </c>
      <c r="M41" s="3">
        <v>3</v>
      </c>
      <c r="N41" s="3">
        <v>1</v>
      </c>
      <c r="O41" s="3" t="s">
        <v>35</v>
      </c>
      <c r="P41" s="3" t="s">
        <v>42</v>
      </c>
      <c r="Q41" s="3">
        <v>0</v>
      </c>
      <c r="R41" s="3">
        <v>6</v>
      </c>
      <c r="S41" s="12">
        <v>1</v>
      </c>
      <c r="T41" s="17">
        <v>200</v>
      </c>
      <c r="U41" s="15">
        <f t="shared" si="1"/>
        <v>0</v>
      </c>
      <c r="V41" s="19">
        <v>300</v>
      </c>
      <c r="W41" s="20">
        <f t="shared" si="2"/>
        <v>0</v>
      </c>
      <c r="X41" s="19">
        <v>300</v>
      </c>
      <c r="Y41" s="20">
        <f t="shared" si="3"/>
        <v>0</v>
      </c>
      <c r="Z41" s="2"/>
      <c r="AA41" s="2"/>
    </row>
    <row r="42" spans="1:27">
      <c r="A42">
        <v>41</v>
      </c>
      <c r="B42" s="3" t="s">
        <v>136</v>
      </c>
      <c r="C42" s="3" t="s">
        <v>20</v>
      </c>
      <c r="D42" s="3">
        <v>1</v>
      </c>
      <c r="E42" s="3">
        <v>70</v>
      </c>
      <c r="F42" s="3">
        <f t="shared" si="0"/>
        <v>0</v>
      </c>
      <c r="G42" s="7">
        <v>400</v>
      </c>
      <c r="H42" s="3" t="s">
        <v>21</v>
      </c>
      <c r="I42" s="3">
        <v>0</v>
      </c>
      <c r="J42" s="3" t="s">
        <v>31</v>
      </c>
      <c r="K42" s="3">
        <v>0</v>
      </c>
      <c r="L42" s="3" t="s">
        <v>81</v>
      </c>
      <c r="M42" s="3">
        <v>4</v>
      </c>
      <c r="N42" s="3">
        <v>0</v>
      </c>
      <c r="O42" s="3" t="s">
        <v>24</v>
      </c>
      <c r="P42" s="3" t="s">
        <v>42</v>
      </c>
      <c r="Q42" s="3">
        <v>0</v>
      </c>
      <c r="R42" s="3">
        <v>6</v>
      </c>
      <c r="S42" s="12">
        <v>1</v>
      </c>
      <c r="T42" s="17">
        <v>233</v>
      </c>
      <c r="U42" s="15">
        <f t="shared" si="1"/>
        <v>0</v>
      </c>
      <c r="V42" s="19">
        <v>295</v>
      </c>
      <c r="W42" s="20">
        <f t="shared" si="2"/>
        <v>1</v>
      </c>
      <c r="X42" s="19">
        <v>265</v>
      </c>
      <c r="Y42" s="20">
        <f t="shared" si="3"/>
        <v>1</v>
      </c>
      <c r="Z42" s="2"/>
      <c r="AA42" s="2"/>
    </row>
    <row r="43" spans="1:27">
      <c r="A43">
        <v>42</v>
      </c>
      <c r="B43" s="3" t="s">
        <v>141</v>
      </c>
      <c r="C43" s="3" t="s">
        <v>30</v>
      </c>
      <c r="D43" s="3">
        <v>0</v>
      </c>
      <c r="E43" s="3">
        <v>49</v>
      </c>
      <c r="F43" s="3">
        <f t="shared" si="0"/>
        <v>1</v>
      </c>
      <c r="G43" s="7">
        <v>251</v>
      </c>
      <c r="H43" s="3" t="s">
        <v>21</v>
      </c>
      <c r="I43" s="3">
        <v>0</v>
      </c>
      <c r="J43" s="3" t="s">
        <v>22</v>
      </c>
      <c r="K43" s="3">
        <v>1</v>
      </c>
      <c r="L43" s="3" t="s">
        <v>44</v>
      </c>
      <c r="M43" s="3">
        <v>4</v>
      </c>
      <c r="N43" s="3">
        <v>0</v>
      </c>
      <c r="O43" s="3" t="s">
        <v>24</v>
      </c>
      <c r="P43" s="3" t="s">
        <v>36</v>
      </c>
      <c r="Q43" s="3">
        <v>0</v>
      </c>
      <c r="R43" s="3">
        <v>9</v>
      </c>
      <c r="S43" s="12">
        <v>0</v>
      </c>
      <c r="T43" s="17">
        <v>273</v>
      </c>
      <c r="U43" s="15">
        <f t="shared" si="1"/>
        <v>0</v>
      </c>
      <c r="V43" s="19">
        <v>300</v>
      </c>
      <c r="W43" s="20">
        <f t="shared" si="2"/>
        <v>0</v>
      </c>
      <c r="X43" s="19">
        <v>300</v>
      </c>
      <c r="Y43" s="20">
        <f t="shared" si="3"/>
        <v>0</v>
      </c>
      <c r="Z43" s="2"/>
      <c r="AA43" s="2"/>
    </row>
    <row r="44" spans="1:27">
      <c r="A44">
        <v>43</v>
      </c>
      <c r="B44" s="3" t="s">
        <v>142</v>
      </c>
      <c r="C44" s="3" t="s">
        <v>30</v>
      </c>
      <c r="D44" s="3">
        <v>0</v>
      </c>
      <c r="E44" s="3">
        <v>63</v>
      </c>
      <c r="F44" s="3">
        <f t="shared" si="0"/>
        <v>0</v>
      </c>
      <c r="G44" s="7">
        <v>117</v>
      </c>
      <c r="H44" s="3" t="s">
        <v>21</v>
      </c>
      <c r="I44" s="3">
        <v>0</v>
      </c>
      <c r="J44" s="3" t="s">
        <v>31</v>
      </c>
      <c r="K44" s="3">
        <v>0</v>
      </c>
      <c r="L44" s="3" t="s">
        <v>81</v>
      </c>
      <c r="M44" s="3">
        <v>4</v>
      </c>
      <c r="N44" s="3">
        <v>0</v>
      </c>
      <c r="O44" s="3" t="s">
        <v>24</v>
      </c>
      <c r="P44" s="3" t="s">
        <v>143</v>
      </c>
      <c r="Q44" s="3">
        <v>0</v>
      </c>
      <c r="R44" s="3">
        <v>10</v>
      </c>
      <c r="S44" s="12">
        <v>0</v>
      </c>
      <c r="T44" s="17">
        <v>217</v>
      </c>
      <c r="U44" s="15">
        <f t="shared" si="1"/>
        <v>0</v>
      </c>
      <c r="V44" s="19">
        <v>300</v>
      </c>
      <c r="W44" s="20">
        <f t="shared" si="2"/>
        <v>0</v>
      </c>
      <c r="X44" s="19">
        <v>300</v>
      </c>
      <c r="Y44" s="20">
        <f t="shared" si="3"/>
        <v>0</v>
      </c>
      <c r="Z44" s="2"/>
      <c r="AA44" s="2"/>
    </row>
    <row r="45" spans="1:27">
      <c r="A45">
        <v>44</v>
      </c>
      <c r="B45" s="3" t="s">
        <v>145</v>
      </c>
      <c r="C45" s="3" t="s">
        <v>20</v>
      </c>
      <c r="D45" s="3">
        <v>1</v>
      </c>
      <c r="E45" s="3">
        <v>41</v>
      </c>
      <c r="F45" s="3">
        <f t="shared" si="0"/>
        <v>1</v>
      </c>
      <c r="G45" s="7">
        <v>351</v>
      </c>
      <c r="H45" s="3" t="s">
        <v>21</v>
      </c>
      <c r="I45" s="3">
        <v>0</v>
      </c>
      <c r="J45" s="3" t="s">
        <v>31</v>
      </c>
      <c r="K45" s="3">
        <v>0</v>
      </c>
      <c r="L45" s="3" t="s">
        <v>63</v>
      </c>
      <c r="M45" s="3">
        <v>4</v>
      </c>
      <c r="N45" s="3">
        <v>0</v>
      </c>
      <c r="O45" s="3" t="s">
        <v>24</v>
      </c>
      <c r="P45" s="3" t="s">
        <v>36</v>
      </c>
      <c r="Q45" s="3">
        <v>0</v>
      </c>
      <c r="R45" s="3">
        <v>5</v>
      </c>
      <c r="S45" s="12">
        <v>1</v>
      </c>
      <c r="T45" s="17">
        <v>100</v>
      </c>
      <c r="U45" s="15">
        <f t="shared" si="1"/>
        <v>1</v>
      </c>
      <c r="V45" s="19">
        <v>291</v>
      </c>
      <c r="W45" s="20">
        <f t="shared" si="2"/>
        <v>1</v>
      </c>
      <c r="X45" s="19">
        <v>290</v>
      </c>
      <c r="Y45" s="20">
        <f t="shared" si="3"/>
        <v>1</v>
      </c>
      <c r="Z45" s="2"/>
      <c r="AA45" s="2"/>
    </row>
    <row r="46" spans="1:27">
      <c r="A46">
        <v>45</v>
      </c>
      <c r="B46" s="3" t="s">
        <v>149</v>
      </c>
      <c r="C46" s="3" t="s">
        <v>20</v>
      </c>
      <c r="D46" s="3">
        <v>1</v>
      </c>
      <c r="E46" s="3">
        <v>56</v>
      </c>
      <c r="F46" s="3">
        <f t="shared" si="0"/>
        <v>0</v>
      </c>
      <c r="G46" s="7">
        <v>157</v>
      </c>
      <c r="H46" s="3" t="s">
        <v>21</v>
      </c>
      <c r="I46" s="3">
        <v>0</v>
      </c>
      <c r="J46" s="3" t="s">
        <v>31</v>
      </c>
      <c r="K46" s="3">
        <v>0</v>
      </c>
      <c r="L46" s="3" t="s">
        <v>89</v>
      </c>
      <c r="M46" s="3">
        <v>4</v>
      </c>
      <c r="N46" s="3">
        <v>0</v>
      </c>
      <c r="O46" s="3" t="s">
        <v>24</v>
      </c>
      <c r="P46" s="3" t="s">
        <v>36</v>
      </c>
      <c r="Q46" s="3">
        <v>0</v>
      </c>
      <c r="R46" s="3">
        <v>10</v>
      </c>
      <c r="S46" s="12">
        <v>0</v>
      </c>
      <c r="T46" s="17">
        <v>157</v>
      </c>
      <c r="U46" s="15">
        <f t="shared" si="1"/>
        <v>0</v>
      </c>
      <c r="V46" s="19">
        <v>300</v>
      </c>
      <c r="W46" s="20">
        <f t="shared" si="2"/>
        <v>0</v>
      </c>
      <c r="X46" s="19">
        <v>298</v>
      </c>
      <c r="Y46" s="20">
        <f t="shared" si="3"/>
        <v>1</v>
      </c>
      <c r="Z46" s="2"/>
      <c r="AA46" s="2"/>
    </row>
    <row r="47" spans="1:27">
      <c r="A47">
        <v>46</v>
      </c>
      <c r="B47" s="3" t="s">
        <v>148</v>
      </c>
      <c r="C47" s="3" t="s">
        <v>20</v>
      </c>
      <c r="D47" s="3">
        <v>1</v>
      </c>
      <c r="E47" s="3">
        <v>66</v>
      </c>
      <c r="F47" s="3">
        <f t="shared" si="0"/>
        <v>0</v>
      </c>
      <c r="G47" s="7">
        <v>64</v>
      </c>
      <c r="H47" s="3" t="s">
        <v>21</v>
      </c>
      <c r="I47" s="3">
        <v>0</v>
      </c>
      <c r="J47" s="3" t="s">
        <v>31</v>
      </c>
      <c r="K47" s="3">
        <v>0</v>
      </c>
      <c r="L47" s="3" t="s">
        <v>34</v>
      </c>
      <c r="M47" s="3">
        <v>3</v>
      </c>
      <c r="N47" s="3">
        <v>1</v>
      </c>
      <c r="O47" s="3" t="s">
        <v>35</v>
      </c>
      <c r="P47" s="3" t="s">
        <v>51</v>
      </c>
      <c r="Q47" s="3">
        <v>0</v>
      </c>
      <c r="R47" s="3">
        <v>6</v>
      </c>
      <c r="S47" s="12">
        <v>1</v>
      </c>
      <c r="T47" s="17">
        <v>143</v>
      </c>
      <c r="U47" s="15">
        <f t="shared" si="1"/>
        <v>0</v>
      </c>
      <c r="V47" s="19">
        <v>225</v>
      </c>
      <c r="W47" s="20">
        <f t="shared" si="2"/>
        <v>1</v>
      </c>
      <c r="X47" s="19">
        <v>208</v>
      </c>
      <c r="Y47" s="20">
        <f t="shared" si="3"/>
        <v>1</v>
      </c>
      <c r="Z47" s="2"/>
      <c r="AA47" s="2"/>
    </row>
    <row r="48" spans="1:27">
      <c r="A48">
        <v>47</v>
      </c>
      <c r="B48" s="3" t="s">
        <v>152</v>
      </c>
      <c r="C48" s="3" t="s">
        <v>20</v>
      </c>
      <c r="D48" s="3">
        <v>1</v>
      </c>
      <c r="E48" s="3">
        <v>70</v>
      </c>
      <c r="F48" s="3">
        <f t="shared" si="0"/>
        <v>0</v>
      </c>
      <c r="G48" s="7">
        <v>210</v>
      </c>
      <c r="H48" s="3" t="s">
        <v>21</v>
      </c>
      <c r="I48" s="3">
        <v>0</v>
      </c>
      <c r="J48" s="3" t="s">
        <v>31</v>
      </c>
      <c r="K48" s="3">
        <v>0</v>
      </c>
      <c r="L48" s="3" t="s">
        <v>41</v>
      </c>
      <c r="M48" s="3">
        <v>4</v>
      </c>
      <c r="N48" s="3">
        <v>0</v>
      </c>
      <c r="O48" s="3" t="s">
        <v>24</v>
      </c>
      <c r="P48" s="3" t="s">
        <v>36</v>
      </c>
      <c r="Q48" s="3">
        <v>0</v>
      </c>
      <c r="R48" s="3">
        <v>6</v>
      </c>
      <c r="S48" s="12">
        <v>1</v>
      </c>
      <c r="T48" s="17">
        <v>100</v>
      </c>
      <c r="U48" s="15">
        <f t="shared" si="1"/>
        <v>1</v>
      </c>
      <c r="V48" s="19">
        <v>269</v>
      </c>
      <c r="W48" s="20">
        <f t="shared" si="2"/>
        <v>1</v>
      </c>
      <c r="X48" s="19">
        <v>248</v>
      </c>
      <c r="Y48" s="20">
        <f t="shared" si="3"/>
        <v>1</v>
      </c>
      <c r="Z48" s="2"/>
      <c r="AA48" s="2"/>
    </row>
    <row r="49" spans="1:27">
      <c r="A49">
        <v>48</v>
      </c>
      <c r="B49" s="3" t="s">
        <v>156</v>
      </c>
      <c r="C49" s="3" t="s">
        <v>30</v>
      </c>
      <c r="D49" s="3">
        <v>0</v>
      </c>
      <c r="E49" s="3">
        <v>51</v>
      </c>
      <c r="F49" s="3">
        <f t="shared" si="0"/>
        <v>1</v>
      </c>
      <c r="G49" s="7">
        <v>157</v>
      </c>
      <c r="H49" s="3" t="s">
        <v>21</v>
      </c>
      <c r="I49" s="3">
        <v>0</v>
      </c>
      <c r="J49" s="3" t="s">
        <v>31</v>
      </c>
      <c r="K49" s="3">
        <v>0</v>
      </c>
      <c r="L49" s="3" t="s">
        <v>157</v>
      </c>
      <c r="M49" s="3">
        <v>1</v>
      </c>
      <c r="N49" s="3">
        <v>1</v>
      </c>
      <c r="O49" s="3" t="s">
        <v>95</v>
      </c>
      <c r="P49" s="3" t="s">
        <v>51</v>
      </c>
      <c r="Q49" s="3">
        <v>0</v>
      </c>
      <c r="R49" s="3">
        <v>4</v>
      </c>
      <c r="S49" s="12">
        <v>1</v>
      </c>
      <c r="T49" s="17">
        <v>174</v>
      </c>
      <c r="U49" s="15">
        <f t="shared" si="1"/>
        <v>0</v>
      </c>
      <c r="V49" s="19">
        <v>299</v>
      </c>
      <c r="W49" s="20">
        <f t="shared" si="2"/>
        <v>1</v>
      </c>
      <c r="X49" s="19">
        <v>300</v>
      </c>
      <c r="Y49" s="20">
        <f t="shared" si="3"/>
        <v>0</v>
      </c>
      <c r="Z49" s="2"/>
      <c r="AA49" s="2"/>
    </row>
    <row r="50" spans="1:27">
      <c r="A50">
        <v>49</v>
      </c>
      <c r="B50" s="3" t="s">
        <v>158</v>
      </c>
      <c r="C50" s="3" t="s">
        <v>30</v>
      </c>
      <c r="D50" s="3">
        <v>0</v>
      </c>
      <c r="E50" s="3">
        <v>64</v>
      </c>
      <c r="F50" s="3">
        <f t="shared" si="0"/>
        <v>0</v>
      </c>
      <c r="G50" s="7">
        <v>754</v>
      </c>
      <c r="H50" s="3" t="s">
        <v>21</v>
      </c>
      <c r="I50" s="3">
        <v>0</v>
      </c>
      <c r="J50" s="3" t="s">
        <v>31</v>
      </c>
      <c r="K50" s="3">
        <v>0</v>
      </c>
      <c r="L50" s="3" t="s">
        <v>34</v>
      </c>
      <c r="M50" s="3">
        <v>3</v>
      </c>
      <c r="N50" s="3">
        <v>1</v>
      </c>
      <c r="O50" s="3" t="s">
        <v>35</v>
      </c>
      <c r="P50" s="3" t="s">
        <v>159</v>
      </c>
      <c r="Q50" s="3">
        <v>0</v>
      </c>
      <c r="R50" s="3">
        <v>4</v>
      </c>
      <c r="S50" s="12">
        <v>1</v>
      </c>
      <c r="T50" s="17">
        <v>88</v>
      </c>
      <c r="U50" s="15">
        <f t="shared" si="1"/>
        <v>1</v>
      </c>
      <c r="V50" s="19">
        <v>300</v>
      </c>
      <c r="W50" s="20">
        <f t="shared" si="2"/>
        <v>0</v>
      </c>
      <c r="X50" s="19">
        <v>300</v>
      </c>
      <c r="Y50" s="20">
        <f t="shared" si="3"/>
        <v>0</v>
      </c>
      <c r="Z50" s="2"/>
      <c r="AA50" s="2"/>
    </row>
    <row r="51" spans="1:27">
      <c r="A51">
        <v>50</v>
      </c>
      <c r="B51" s="3" t="s">
        <v>160</v>
      </c>
      <c r="C51" s="3" t="s">
        <v>20</v>
      </c>
      <c r="D51" s="3">
        <v>1</v>
      </c>
      <c r="E51" s="3">
        <v>57</v>
      </c>
      <c r="F51" s="3">
        <f t="shared" si="0"/>
        <v>0</v>
      </c>
      <c r="G51" s="7">
        <v>416</v>
      </c>
      <c r="H51" s="3" t="s">
        <v>21</v>
      </c>
      <c r="I51" s="3">
        <v>0</v>
      </c>
      <c r="J51" s="3" t="s">
        <v>31</v>
      </c>
      <c r="K51" s="3">
        <v>0</v>
      </c>
      <c r="L51" s="3" t="s">
        <v>23</v>
      </c>
      <c r="M51" s="3">
        <v>4</v>
      </c>
      <c r="N51" s="3">
        <v>0</v>
      </c>
      <c r="O51" s="3" t="s">
        <v>24</v>
      </c>
      <c r="P51" s="3" t="s">
        <v>161</v>
      </c>
      <c r="Q51" s="3">
        <v>0</v>
      </c>
      <c r="R51" s="3">
        <v>7</v>
      </c>
      <c r="S51" s="12">
        <v>0</v>
      </c>
      <c r="T51" s="17">
        <v>23</v>
      </c>
      <c r="U51" s="15">
        <f t="shared" si="1"/>
        <v>1</v>
      </c>
      <c r="V51" s="19">
        <v>300</v>
      </c>
      <c r="W51" s="20">
        <f t="shared" si="2"/>
        <v>0</v>
      </c>
      <c r="X51" s="19">
        <v>300</v>
      </c>
      <c r="Y51" s="20">
        <f t="shared" si="3"/>
        <v>0</v>
      </c>
      <c r="Z51" s="2"/>
      <c r="AA51" s="2"/>
    </row>
    <row r="52" spans="1:27">
      <c r="A52">
        <v>51</v>
      </c>
      <c r="B52" s="3" t="s">
        <v>163</v>
      </c>
      <c r="C52" s="3" t="s">
        <v>30</v>
      </c>
      <c r="D52" s="3">
        <v>0</v>
      </c>
      <c r="E52" s="3">
        <v>51</v>
      </c>
      <c r="F52" s="3">
        <f t="shared" si="0"/>
        <v>1</v>
      </c>
      <c r="G52" s="7">
        <v>609</v>
      </c>
      <c r="H52" s="3" t="s">
        <v>21</v>
      </c>
      <c r="I52" s="3">
        <v>0</v>
      </c>
      <c r="J52" s="3" t="s">
        <v>22</v>
      </c>
      <c r="K52" s="3">
        <v>1</v>
      </c>
      <c r="L52" s="3" t="s">
        <v>50</v>
      </c>
      <c r="M52" s="3">
        <v>4</v>
      </c>
      <c r="N52" s="3">
        <v>0</v>
      </c>
      <c r="O52" s="3" t="s">
        <v>24</v>
      </c>
      <c r="P52" s="3" t="s">
        <v>36</v>
      </c>
      <c r="Q52" s="3">
        <v>0</v>
      </c>
      <c r="R52" s="3"/>
      <c r="S52" s="12" t="s">
        <v>172</v>
      </c>
      <c r="T52" s="17">
        <v>250</v>
      </c>
      <c r="U52" s="15">
        <f t="shared" si="1"/>
        <v>0</v>
      </c>
      <c r="V52" s="19">
        <v>300</v>
      </c>
      <c r="W52" s="20">
        <f t="shared" si="2"/>
        <v>0</v>
      </c>
      <c r="X52" s="19">
        <v>300</v>
      </c>
      <c r="Y52" s="20">
        <f t="shared" si="3"/>
        <v>0</v>
      </c>
      <c r="Z52" s="2"/>
      <c r="AA52" s="2"/>
    </row>
    <row r="53" spans="1:27">
      <c r="A53">
        <v>52</v>
      </c>
      <c r="B53" s="3" t="s">
        <v>164</v>
      </c>
      <c r="C53" s="3" t="s">
        <v>20</v>
      </c>
      <c r="D53" s="3">
        <v>1</v>
      </c>
      <c r="E53" s="3">
        <v>55</v>
      </c>
      <c r="F53" s="3">
        <f t="shared" si="0"/>
        <v>1</v>
      </c>
      <c r="G53" s="7">
        <v>340</v>
      </c>
      <c r="H53" s="3" t="s">
        <v>21</v>
      </c>
      <c r="I53" s="3">
        <v>0</v>
      </c>
      <c r="J53" s="3" t="s">
        <v>22</v>
      </c>
      <c r="K53" s="3">
        <v>1</v>
      </c>
      <c r="L53" s="3" t="s">
        <v>50</v>
      </c>
      <c r="M53" s="3">
        <v>4</v>
      </c>
      <c r="N53" s="3">
        <v>0</v>
      </c>
      <c r="O53" s="3" t="s">
        <v>24</v>
      </c>
      <c r="P53" s="3" t="s">
        <v>143</v>
      </c>
      <c r="Q53" s="3">
        <v>0</v>
      </c>
      <c r="R53" s="3"/>
      <c r="S53" s="12" t="s">
        <v>172</v>
      </c>
      <c r="T53" s="17">
        <v>135</v>
      </c>
      <c r="U53" s="15">
        <f t="shared" si="1"/>
        <v>0</v>
      </c>
      <c r="V53" s="19">
        <v>298</v>
      </c>
      <c r="W53" s="20">
        <f t="shared" si="2"/>
        <v>1</v>
      </c>
      <c r="X53" s="19">
        <v>298</v>
      </c>
      <c r="Y53" s="20">
        <f t="shared" si="3"/>
        <v>1</v>
      </c>
      <c r="Z53" s="2"/>
      <c r="AA53" s="2"/>
    </row>
    <row r="55" spans="1:27">
      <c r="E55">
        <f>MEDIAN(E2:E53)</f>
        <v>55</v>
      </c>
    </row>
    <row r="56" spans="1:27">
      <c r="E56" s="21">
        <v>56</v>
      </c>
      <c r="M56">
        <f>MEDIAN(M2:M53)</f>
        <v>4</v>
      </c>
      <c r="R56">
        <f>MEDIAN(R2:R53)</f>
        <v>7</v>
      </c>
      <c r="T56">
        <f>MEDIAN(T2:T53)</f>
        <v>134</v>
      </c>
      <c r="V56">
        <f>MEDIAN(V2:V53)</f>
        <v>299.5</v>
      </c>
      <c r="X56">
        <f>MEDIAN(X2:X53)</f>
        <v>299</v>
      </c>
    </row>
    <row r="57" spans="1:27">
      <c r="T57" s="22">
        <v>135</v>
      </c>
      <c r="V57" s="22">
        <v>300</v>
      </c>
      <c r="X57" s="22">
        <v>300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86A9-8C7E-2143-B1DA-944FAEE5D0B3}">
  <dimension ref="A1:AB47"/>
  <sheetViews>
    <sheetView topLeftCell="G1" zoomScale="82" workbookViewId="0">
      <selection activeCell="AB1" sqref="AB1:AB1048576"/>
    </sheetView>
  </sheetViews>
  <sheetFormatPr defaultColWidth="10.6640625" defaultRowHeight="14.25"/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1" t="s">
        <v>18</v>
      </c>
      <c r="T1" s="16" t="s">
        <v>166</v>
      </c>
      <c r="U1" s="14" t="s">
        <v>167</v>
      </c>
      <c r="V1" s="9" t="s">
        <v>168</v>
      </c>
      <c r="W1" s="10" t="s">
        <v>169</v>
      </c>
      <c r="X1" t="s">
        <v>170</v>
      </c>
      <c r="Y1" s="2" t="s">
        <v>171</v>
      </c>
    </row>
    <row r="2" spans="1:28">
      <c r="A2" s="3">
        <v>1</v>
      </c>
      <c r="B2" s="3" t="s">
        <v>19</v>
      </c>
      <c r="C2" s="3" t="s">
        <v>20</v>
      </c>
      <c r="D2" s="3">
        <v>1</v>
      </c>
      <c r="E2" s="3">
        <v>52</v>
      </c>
      <c r="F2" s="3">
        <f>IF(E2&lt;56,1,0)</f>
        <v>1</v>
      </c>
      <c r="G2" s="7">
        <v>862</v>
      </c>
      <c r="H2" s="3" t="s">
        <v>21</v>
      </c>
      <c r="I2" s="3">
        <v>0</v>
      </c>
      <c r="J2" s="3" t="s">
        <v>22</v>
      </c>
      <c r="K2" s="3">
        <v>1</v>
      </c>
      <c r="L2" s="3" t="s">
        <v>23</v>
      </c>
      <c r="M2" s="3">
        <v>4</v>
      </c>
      <c r="N2" s="3">
        <v>0</v>
      </c>
      <c r="O2" s="3" t="s">
        <v>24</v>
      </c>
      <c r="P2" s="3" t="s">
        <v>25</v>
      </c>
      <c r="Q2" s="3">
        <v>1</v>
      </c>
      <c r="R2" s="3"/>
      <c r="S2" s="12" t="s">
        <v>172</v>
      </c>
      <c r="T2" s="17">
        <v>15</v>
      </c>
      <c r="U2" s="15">
        <f>IF(T2&lt;145,1,0)</f>
        <v>1</v>
      </c>
      <c r="V2" s="19">
        <v>300</v>
      </c>
      <c r="W2" s="20">
        <f>IF(V2&lt;300,1,0)</f>
        <v>0</v>
      </c>
      <c r="X2" s="19">
        <v>300</v>
      </c>
      <c r="Y2" s="20">
        <f>IF(X2&lt;300,1,0)</f>
        <v>0</v>
      </c>
      <c r="Z2" s="2"/>
      <c r="AA2" s="2"/>
      <c r="AB2" s="2"/>
    </row>
    <row r="3" spans="1:28">
      <c r="A3" s="3">
        <v>2</v>
      </c>
      <c r="B3" s="3" t="s">
        <v>26</v>
      </c>
      <c r="C3" s="3" t="s">
        <v>20</v>
      </c>
      <c r="D3" s="3">
        <v>1</v>
      </c>
      <c r="E3" s="3">
        <v>53</v>
      </c>
      <c r="F3" s="3">
        <f t="shared" ref="F3:F44" si="0">IF(E3&lt;56,1,0)</f>
        <v>1</v>
      </c>
      <c r="G3" s="7">
        <v>935</v>
      </c>
      <c r="H3" s="3" t="s">
        <v>21</v>
      </c>
      <c r="I3" s="3">
        <v>0</v>
      </c>
      <c r="J3" s="3" t="s">
        <v>22</v>
      </c>
      <c r="K3" s="3">
        <v>1</v>
      </c>
      <c r="L3" s="3" t="s">
        <v>27</v>
      </c>
      <c r="M3" s="3">
        <v>2</v>
      </c>
      <c r="N3" s="3">
        <v>1</v>
      </c>
      <c r="O3" s="3" t="s">
        <v>28</v>
      </c>
      <c r="P3" s="3" t="s">
        <v>25</v>
      </c>
      <c r="Q3" s="3">
        <v>1</v>
      </c>
      <c r="R3" s="3"/>
      <c r="S3" s="12" t="s">
        <v>172</v>
      </c>
      <c r="T3" s="17">
        <v>48</v>
      </c>
      <c r="U3" s="15">
        <f t="shared" ref="U3:U44" si="1">IF(T3&lt;145,1,0)</f>
        <v>1</v>
      </c>
      <c r="V3" s="19">
        <v>284</v>
      </c>
      <c r="W3" s="20">
        <f t="shared" ref="W3:W44" si="2">IF(V3&lt;300,1,0)</f>
        <v>1</v>
      </c>
      <c r="X3" s="19">
        <v>292</v>
      </c>
      <c r="Y3" s="20">
        <f t="shared" ref="Y3:Y44" si="3">IF(X3&lt;300,1,0)</f>
        <v>1</v>
      </c>
      <c r="Z3" s="2"/>
      <c r="AA3" s="2"/>
      <c r="AB3" s="2"/>
    </row>
    <row r="4" spans="1:28">
      <c r="A4" s="3">
        <v>3</v>
      </c>
      <c r="B4" s="3" t="s">
        <v>29</v>
      </c>
      <c r="C4" s="3" t="s">
        <v>30</v>
      </c>
      <c r="D4" s="3">
        <v>0</v>
      </c>
      <c r="E4" s="3">
        <v>52</v>
      </c>
      <c r="F4" s="3">
        <f t="shared" si="0"/>
        <v>1</v>
      </c>
      <c r="G4" s="7">
        <v>523</v>
      </c>
      <c r="H4" s="3" t="s">
        <v>21</v>
      </c>
      <c r="I4" s="3">
        <v>0</v>
      </c>
      <c r="J4" s="3" t="s">
        <v>31</v>
      </c>
      <c r="K4" s="3">
        <v>0</v>
      </c>
      <c r="L4" s="3" t="s">
        <v>32</v>
      </c>
      <c r="M4" s="3">
        <v>2</v>
      </c>
      <c r="N4" s="3">
        <v>1</v>
      </c>
      <c r="O4" s="3" t="s">
        <v>28</v>
      </c>
      <c r="P4" s="3" t="s">
        <v>25</v>
      </c>
      <c r="Q4" s="3">
        <v>1</v>
      </c>
      <c r="R4" s="3"/>
      <c r="S4" s="12" t="s">
        <v>172</v>
      </c>
      <c r="T4" s="17">
        <v>117</v>
      </c>
      <c r="U4" s="15">
        <f t="shared" si="1"/>
        <v>1</v>
      </c>
      <c r="V4" s="19">
        <v>297</v>
      </c>
      <c r="W4" s="20">
        <f t="shared" si="2"/>
        <v>1</v>
      </c>
      <c r="X4" s="19">
        <v>293</v>
      </c>
      <c r="Y4" s="20">
        <f t="shared" si="3"/>
        <v>1</v>
      </c>
      <c r="Z4" s="2"/>
      <c r="AA4" s="2"/>
      <c r="AB4" s="2"/>
    </row>
    <row r="5" spans="1:28">
      <c r="A5" s="3">
        <v>4</v>
      </c>
      <c r="B5" s="3" t="s">
        <v>38</v>
      </c>
      <c r="C5" s="3" t="s">
        <v>30</v>
      </c>
      <c r="D5" s="3">
        <v>0</v>
      </c>
      <c r="E5" s="3">
        <v>52</v>
      </c>
      <c r="F5" s="3">
        <f t="shared" si="0"/>
        <v>1</v>
      </c>
      <c r="G5" s="7">
        <v>945</v>
      </c>
      <c r="H5" s="3" t="s">
        <v>21</v>
      </c>
      <c r="I5" s="3">
        <v>0</v>
      </c>
      <c r="J5" s="3" t="s">
        <v>31</v>
      </c>
      <c r="K5" s="3">
        <v>0</v>
      </c>
      <c r="L5" s="3" t="s">
        <v>39</v>
      </c>
      <c r="M5" s="3">
        <v>4</v>
      </c>
      <c r="N5" s="3">
        <v>0</v>
      </c>
      <c r="O5" s="3" t="s">
        <v>24</v>
      </c>
      <c r="P5" s="3" t="s">
        <v>25</v>
      </c>
      <c r="Q5" s="3">
        <v>1</v>
      </c>
      <c r="R5" s="3">
        <v>10</v>
      </c>
      <c r="S5" s="12">
        <v>0</v>
      </c>
      <c r="T5" s="17">
        <v>210</v>
      </c>
      <c r="U5" s="15">
        <f t="shared" si="1"/>
        <v>0</v>
      </c>
      <c r="V5" s="19">
        <v>300</v>
      </c>
      <c r="W5" s="20">
        <f t="shared" si="2"/>
        <v>0</v>
      </c>
      <c r="X5" s="19">
        <v>300</v>
      </c>
      <c r="Y5" s="20">
        <f t="shared" si="3"/>
        <v>0</v>
      </c>
      <c r="Z5" s="2"/>
      <c r="AA5" s="2"/>
      <c r="AB5" s="2"/>
    </row>
    <row r="6" spans="1:28">
      <c r="A6" s="3">
        <v>5</v>
      </c>
      <c r="B6" s="3" t="s">
        <v>46</v>
      </c>
      <c r="C6" s="3" t="s">
        <v>20</v>
      </c>
      <c r="D6" s="3">
        <v>1</v>
      </c>
      <c r="E6" s="3">
        <v>50</v>
      </c>
      <c r="F6" s="3">
        <f t="shared" si="0"/>
        <v>1</v>
      </c>
      <c r="G6" s="7">
        <v>377</v>
      </c>
      <c r="H6" s="3" t="s">
        <v>21</v>
      </c>
      <c r="I6" s="3">
        <v>0</v>
      </c>
      <c r="J6" s="3" t="s">
        <v>22</v>
      </c>
      <c r="K6" s="3">
        <v>1</v>
      </c>
      <c r="L6" s="3" t="s">
        <v>44</v>
      </c>
      <c r="M6" s="3">
        <v>4</v>
      </c>
      <c r="N6" s="3">
        <v>0</v>
      </c>
      <c r="O6" s="3" t="s">
        <v>24</v>
      </c>
      <c r="P6" s="3" t="s">
        <v>25</v>
      </c>
      <c r="Q6" s="3">
        <v>1</v>
      </c>
      <c r="R6" s="3"/>
      <c r="S6" s="12" t="s">
        <v>172</v>
      </c>
      <c r="T6" s="17">
        <v>10</v>
      </c>
      <c r="U6" s="15">
        <f t="shared" si="1"/>
        <v>1</v>
      </c>
      <c r="V6" s="19">
        <v>300</v>
      </c>
      <c r="W6" s="20">
        <f t="shared" si="2"/>
        <v>0</v>
      </c>
      <c r="X6" s="19">
        <v>300</v>
      </c>
      <c r="Y6" s="20">
        <f t="shared" si="3"/>
        <v>0</v>
      </c>
      <c r="Z6" s="2"/>
      <c r="AA6" s="2"/>
      <c r="AB6" s="2"/>
    </row>
    <row r="7" spans="1:28">
      <c r="A7" s="3">
        <v>6</v>
      </c>
      <c r="B7" s="3" t="s">
        <v>47</v>
      </c>
      <c r="C7" s="3" t="s">
        <v>30</v>
      </c>
      <c r="D7" s="3">
        <v>0</v>
      </c>
      <c r="E7" s="3">
        <v>76</v>
      </c>
      <c r="F7" s="3">
        <f t="shared" si="0"/>
        <v>0</v>
      </c>
      <c r="G7" s="7">
        <v>440</v>
      </c>
      <c r="H7" s="3" t="s">
        <v>21</v>
      </c>
      <c r="I7" s="3">
        <v>0</v>
      </c>
      <c r="J7" s="3" t="s">
        <v>22</v>
      </c>
      <c r="K7" s="3">
        <v>1</v>
      </c>
      <c r="L7" s="3" t="s">
        <v>48</v>
      </c>
      <c r="M7" s="3">
        <v>2</v>
      </c>
      <c r="N7" s="3">
        <v>1</v>
      </c>
      <c r="O7" s="3" t="s">
        <v>28</v>
      </c>
      <c r="P7" s="3" t="s">
        <v>25</v>
      </c>
      <c r="Q7" s="3">
        <v>1</v>
      </c>
      <c r="R7" s="3"/>
      <c r="S7" s="12" t="s">
        <v>172</v>
      </c>
      <c r="T7" s="17">
        <v>255</v>
      </c>
      <c r="U7" s="15">
        <f t="shared" si="1"/>
        <v>0</v>
      </c>
      <c r="V7" s="19">
        <v>287</v>
      </c>
      <c r="W7" s="20">
        <f t="shared" si="2"/>
        <v>1</v>
      </c>
      <c r="X7" s="19">
        <v>243</v>
      </c>
      <c r="Y7" s="20">
        <f t="shared" si="3"/>
        <v>1</v>
      </c>
      <c r="Z7" s="2"/>
      <c r="AA7" s="2"/>
      <c r="AB7" s="2"/>
    </row>
    <row r="8" spans="1:28">
      <c r="A8" s="3">
        <v>7</v>
      </c>
      <c r="B8" s="3" t="s">
        <v>54</v>
      </c>
      <c r="C8" s="3" t="s">
        <v>30</v>
      </c>
      <c r="D8" s="3">
        <v>0</v>
      </c>
      <c r="E8" s="3">
        <v>51</v>
      </c>
      <c r="F8" s="3">
        <f t="shared" si="0"/>
        <v>1</v>
      </c>
      <c r="G8" s="7">
        <v>358</v>
      </c>
      <c r="H8" s="3" t="s">
        <v>21</v>
      </c>
      <c r="I8" s="3">
        <v>0</v>
      </c>
      <c r="J8" s="3" t="s">
        <v>31</v>
      </c>
      <c r="K8" s="3">
        <v>0</v>
      </c>
      <c r="L8" s="3" t="s">
        <v>34</v>
      </c>
      <c r="M8" s="3">
        <v>3</v>
      </c>
      <c r="N8" s="3">
        <v>1</v>
      </c>
      <c r="O8" s="3" t="s">
        <v>35</v>
      </c>
      <c r="P8" s="3" t="s">
        <v>25</v>
      </c>
      <c r="Q8" s="3">
        <v>1</v>
      </c>
      <c r="R8" s="3">
        <v>10</v>
      </c>
      <c r="S8" s="12">
        <v>0</v>
      </c>
      <c r="T8" s="17">
        <v>145</v>
      </c>
      <c r="U8" s="15">
        <f t="shared" si="1"/>
        <v>0</v>
      </c>
      <c r="V8" s="19">
        <v>298</v>
      </c>
      <c r="W8" s="20">
        <f t="shared" si="2"/>
        <v>1</v>
      </c>
      <c r="X8" s="19">
        <v>253</v>
      </c>
      <c r="Y8" s="20">
        <f t="shared" si="3"/>
        <v>1</v>
      </c>
      <c r="Z8" s="2"/>
      <c r="AA8" s="2"/>
      <c r="AB8" s="2"/>
    </row>
    <row r="9" spans="1:28">
      <c r="A9" s="3">
        <v>8</v>
      </c>
      <c r="B9" s="3" t="s">
        <v>55</v>
      </c>
      <c r="C9" s="3" t="s">
        <v>30</v>
      </c>
      <c r="D9" s="3">
        <v>0</v>
      </c>
      <c r="E9" s="3">
        <v>53</v>
      </c>
      <c r="F9" s="3">
        <f t="shared" si="0"/>
        <v>1</v>
      </c>
      <c r="G9" s="7">
        <v>156</v>
      </c>
      <c r="H9" s="3" t="s">
        <v>21</v>
      </c>
      <c r="I9" s="3">
        <v>0</v>
      </c>
      <c r="J9" s="3" t="s">
        <v>31</v>
      </c>
      <c r="K9" s="3">
        <v>0</v>
      </c>
      <c r="L9" s="3" t="s">
        <v>34</v>
      </c>
      <c r="M9" s="3">
        <v>3</v>
      </c>
      <c r="N9" s="3">
        <v>1</v>
      </c>
      <c r="O9" s="3" t="s">
        <v>35</v>
      </c>
      <c r="P9" s="3" t="s">
        <v>25</v>
      </c>
      <c r="Q9" s="3">
        <v>1</v>
      </c>
      <c r="R9" s="3">
        <v>9</v>
      </c>
      <c r="S9" s="12">
        <v>0</v>
      </c>
      <c r="T9" s="17">
        <v>76</v>
      </c>
      <c r="U9" s="15">
        <f t="shared" si="1"/>
        <v>1</v>
      </c>
      <c r="V9" s="19">
        <v>300</v>
      </c>
      <c r="W9" s="20">
        <f t="shared" si="2"/>
        <v>0</v>
      </c>
      <c r="X9" s="19">
        <v>300</v>
      </c>
      <c r="Y9" s="20">
        <f t="shared" si="3"/>
        <v>0</v>
      </c>
      <c r="Z9" s="2"/>
      <c r="AA9" s="2"/>
      <c r="AB9" s="2"/>
    </row>
    <row r="10" spans="1:28">
      <c r="A10" s="3">
        <v>9</v>
      </c>
      <c r="B10" s="3" t="s">
        <v>56</v>
      </c>
      <c r="C10" s="3" t="s">
        <v>20</v>
      </c>
      <c r="D10" s="3">
        <v>1</v>
      </c>
      <c r="E10" s="3">
        <v>61</v>
      </c>
      <c r="F10" s="3">
        <f t="shared" si="0"/>
        <v>0</v>
      </c>
      <c r="G10" s="7">
        <v>252</v>
      </c>
      <c r="H10" s="3" t="s">
        <v>21</v>
      </c>
      <c r="I10" s="3">
        <v>0</v>
      </c>
      <c r="J10" s="3" t="s">
        <v>31</v>
      </c>
      <c r="K10" s="3">
        <v>0</v>
      </c>
      <c r="L10" s="3" t="s">
        <v>57</v>
      </c>
      <c r="M10" s="3">
        <v>3</v>
      </c>
      <c r="N10" s="3">
        <v>1</v>
      </c>
      <c r="O10" s="3" t="s">
        <v>35</v>
      </c>
      <c r="P10" s="3" t="s">
        <v>25</v>
      </c>
      <c r="Q10" s="3">
        <v>1</v>
      </c>
      <c r="R10" s="3"/>
      <c r="S10" s="12" t="s">
        <v>172</v>
      </c>
      <c r="T10" s="17">
        <v>283</v>
      </c>
      <c r="U10" s="15">
        <f t="shared" si="1"/>
        <v>0</v>
      </c>
      <c r="V10" s="19">
        <v>298</v>
      </c>
      <c r="W10" s="20">
        <f t="shared" si="2"/>
        <v>1</v>
      </c>
      <c r="X10" s="19">
        <v>300</v>
      </c>
      <c r="Y10" s="20">
        <f t="shared" si="3"/>
        <v>0</v>
      </c>
      <c r="Z10" s="2"/>
      <c r="AA10" s="2"/>
      <c r="AB10" s="2"/>
    </row>
    <row r="11" spans="1:28">
      <c r="A11" s="3">
        <v>10</v>
      </c>
      <c r="B11" s="3" t="s">
        <v>62</v>
      </c>
      <c r="C11" s="3" t="s">
        <v>20</v>
      </c>
      <c r="D11" s="3">
        <v>1</v>
      </c>
      <c r="E11" s="3">
        <v>64</v>
      </c>
      <c r="F11" s="3">
        <f t="shared" si="0"/>
        <v>0</v>
      </c>
      <c r="G11" s="7">
        <v>256</v>
      </c>
      <c r="H11" s="3" t="s">
        <v>21</v>
      </c>
      <c r="I11" s="3">
        <v>0</v>
      </c>
      <c r="J11" s="3" t="s">
        <v>22</v>
      </c>
      <c r="K11" s="3">
        <v>1</v>
      </c>
      <c r="L11" s="3" t="s">
        <v>63</v>
      </c>
      <c r="M11" s="3">
        <v>4</v>
      </c>
      <c r="N11" s="3">
        <v>0</v>
      </c>
      <c r="O11" s="3" t="s">
        <v>24</v>
      </c>
      <c r="P11" s="3" t="s">
        <v>25</v>
      </c>
      <c r="Q11" s="3">
        <v>1</v>
      </c>
      <c r="R11" s="3"/>
      <c r="S11" s="12" t="s">
        <v>172</v>
      </c>
      <c r="T11" s="17">
        <v>50</v>
      </c>
      <c r="U11" s="15">
        <f t="shared" si="1"/>
        <v>1</v>
      </c>
      <c r="V11" s="19">
        <v>300</v>
      </c>
      <c r="W11" s="20">
        <f t="shared" si="2"/>
        <v>0</v>
      </c>
      <c r="X11" s="19">
        <v>300</v>
      </c>
      <c r="Y11" s="20">
        <f t="shared" si="3"/>
        <v>0</v>
      </c>
      <c r="Z11" s="2"/>
      <c r="AA11" s="2"/>
      <c r="AB11" s="2"/>
    </row>
    <row r="12" spans="1:28">
      <c r="A12" s="3">
        <v>11</v>
      </c>
      <c r="B12" s="3" t="s">
        <v>64</v>
      </c>
      <c r="C12" s="3" t="s">
        <v>20</v>
      </c>
      <c r="D12" s="3">
        <v>1</v>
      </c>
      <c r="E12" s="3">
        <v>60</v>
      </c>
      <c r="F12" s="3">
        <f t="shared" si="0"/>
        <v>0</v>
      </c>
      <c r="G12" s="7">
        <v>360</v>
      </c>
      <c r="H12" s="3" t="s">
        <v>21</v>
      </c>
      <c r="I12" s="3">
        <v>0</v>
      </c>
      <c r="J12" s="3" t="s">
        <v>31</v>
      </c>
      <c r="K12" s="3">
        <v>0</v>
      </c>
      <c r="L12" s="3" t="s">
        <v>65</v>
      </c>
      <c r="M12" s="3">
        <v>3</v>
      </c>
      <c r="N12" s="3">
        <v>1</v>
      </c>
      <c r="O12" s="3" t="s">
        <v>35</v>
      </c>
      <c r="P12" s="3" t="s">
        <v>25</v>
      </c>
      <c r="Q12" s="3">
        <v>1</v>
      </c>
      <c r="R12" s="3"/>
      <c r="S12" s="12" t="s">
        <v>172</v>
      </c>
      <c r="T12" s="17">
        <v>170</v>
      </c>
      <c r="U12" s="15">
        <f t="shared" si="1"/>
        <v>0</v>
      </c>
      <c r="V12" s="19">
        <v>300</v>
      </c>
      <c r="W12" s="20">
        <f t="shared" si="2"/>
        <v>0</v>
      </c>
      <c r="X12" s="19">
        <v>286</v>
      </c>
      <c r="Y12" s="20">
        <f t="shared" si="3"/>
        <v>1</v>
      </c>
      <c r="Z12" s="2"/>
      <c r="AA12" s="2"/>
      <c r="AB12" s="2"/>
    </row>
    <row r="13" spans="1:28">
      <c r="A13" s="3">
        <v>12</v>
      </c>
      <c r="B13" s="3" t="s">
        <v>66</v>
      </c>
      <c r="C13" s="3" t="s">
        <v>20</v>
      </c>
      <c r="D13" s="3">
        <v>1</v>
      </c>
      <c r="E13" s="3">
        <v>51</v>
      </c>
      <c r="F13" s="3">
        <f t="shared" si="0"/>
        <v>1</v>
      </c>
      <c r="G13" s="7">
        <v>1135</v>
      </c>
      <c r="H13" s="3" t="s">
        <v>21</v>
      </c>
      <c r="I13" s="3">
        <v>0</v>
      </c>
      <c r="J13" s="3" t="s">
        <v>22</v>
      </c>
      <c r="K13" s="3">
        <v>1</v>
      </c>
      <c r="L13" s="3" t="s">
        <v>67</v>
      </c>
      <c r="M13" s="3">
        <v>2</v>
      </c>
      <c r="N13" s="3">
        <v>1</v>
      </c>
      <c r="O13" s="3" t="s">
        <v>28</v>
      </c>
      <c r="P13" s="3" t="s">
        <v>25</v>
      </c>
      <c r="Q13" s="3">
        <v>1</v>
      </c>
      <c r="R13" s="3">
        <v>3</v>
      </c>
      <c r="S13" s="12">
        <v>1</v>
      </c>
      <c r="T13" s="17">
        <v>113</v>
      </c>
      <c r="U13" s="15">
        <f t="shared" si="1"/>
        <v>1</v>
      </c>
      <c r="V13" s="19">
        <v>300</v>
      </c>
      <c r="W13" s="20">
        <f t="shared" si="2"/>
        <v>0</v>
      </c>
      <c r="X13" s="19">
        <v>300</v>
      </c>
      <c r="Y13" s="20">
        <f t="shared" si="3"/>
        <v>0</v>
      </c>
      <c r="Z13" s="2"/>
      <c r="AA13" s="2"/>
      <c r="AB13" s="2"/>
    </row>
    <row r="14" spans="1:28">
      <c r="A14" s="3">
        <v>13</v>
      </c>
      <c r="B14" s="3" t="s">
        <v>68</v>
      </c>
      <c r="C14" s="3" t="s">
        <v>20</v>
      </c>
      <c r="D14" s="3">
        <v>1</v>
      </c>
      <c r="E14" s="3">
        <v>68</v>
      </c>
      <c r="F14" s="3">
        <f t="shared" si="0"/>
        <v>0</v>
      </c>
      <c r="G14" s="7">
        <v>731</v>
      </c>
      <c r="H14" s="3" t="s">
        <v>21</v>
      </c>
      <c r="I14" s="3">
        <v>0</v>
      </c>
      <c r="J14" s="3" t="s">
        <v>31</v>
      </c>
      <c r="K14" s="3">
        <v>0</v>
      </c>
      <c r="L14" s="3" t="s">
        <v>39</v>
      </c>
      <c r="M14" s="3">
        <v>4</v>
      </c>
      <c r="N14" s="3">
        <v>0</v>
      </c>
      <c r="O14" s="3" t="s">
        <v>24</v>
      </c>
      <c r="P14" s="3" t="s">
        <v>25</v>
      </c>
      <c r="Q14" s="3">
        <v>1</v>
      </c>
      <c r="R14" s="3"/>
      <c r="S14" s="12" t="s">
        <v>172</v>
      </c>
      <c r="T14" s="17">
        <v>98</v>
      </c>
      <c r="U14" s="15">
        <f t="shared" si="1"/>
        <v>1</v>
      </c>
      <c r="V14" s="19">
        <v>298</v>
      </c>
      <c r="W14" s="20">
        <f t="shared" si="2"/>
        <v>1</v>
      </c>
      <c r="X14" s="19">
        <v>290</v>
      </c>
      <c r="Y14" s="20">
        <f t="shared" si="3"/>
        <v>1</v>
      </c>
      <c r="Z14" s="2"/>
      <c r="AA14" s="2"/>
      <c r="AB14" s="2"/>
    </row>
    <row r="15" spans="1:28">
      <c r="A15" s="3">
        <v>14</v>
      </c>
      <c r="B15" s="3" t="s">
        <v>70</v>
      </c>
      <c r="C15" s="3" t="s">
        <v>20</v>
      </c>
      <c r="D15" s="3">
        <v>1</v>
      </c>
      <c r="E15" s="3">
        <v>47</v>
      </c>
      <c r="F15" s="3">
        <f t="shared" si="0"/>
        <v>1</v>
      </c>
      <c r="G15" s="7">
        <v>384</v>
      </c>
      <c r="H15" s="3" t="s">
        <v>21</v>
      </c>
      <c r="I15" s="3">
        <v>0</v>
      </c>
      <c r="J15" s="3" t="s">
        <v>31</v>
      </c>
      <c r="K15" s="3">
        <v>0</v>
      </c>
      <c r="L15" s="3" t="s">
        <v>50</v>
      </c>
      <c r="M15" s="3">
        <v>4</v>
      </c>
      <c r="N15" s="3">
        <v>0</v>
      </c>
      <c r="O15" s="3" t="s">
        <v>24</v>
      </c>
      <c r="P15" s="3" t="s">
        <v>25</v>
      </c>
      <c r="Q15" s="3">
        <v>1</v>
      </c>
      <c r="R15" s="3">
        <v>10</v>
      </c>
      <c r="S15" s="12">
        <v>0</v>
      </c>
      <c r="T15" s="17">
        <v>57</v>
      </c>
      <c r="U15" s="15">
        <f t="shared" si="1"/>
        <v>1</v>
      </c>
      <c r="V15" s="19">
        <v>298</v>
      </c>
      <c r="W15" s="20">
        <f t="shared" si="2"/>
        <v>1</v>
      </c>
      <c r="X15" s="19">
        <v>292</v>
      </c>
      <c r="Y15" s="20">
        <f t="shared" si="3"/>
        <v>1</v>
      </c>
      <c r="Z15" s="2"/>
      <c r="AA15" s="2"/>
      <c r="AB15" s="2"/>
    </row>
    <row r="16" spans="1:28">
      <c r="A16" s="3">
        <v>15</v>
      </c>
      <c r="B16" s="3" t="s">
        <v>91</v>
      </c>
      <c r="C16" s="3" t="s">
        <v>20</v>
      </c>
      <c r="D16" s="3">
        <v>1</v>
      </c>
      <c r="E16" s="3">
        <v>59</v>
      </c>
      <c r="F16" s="3">
        <f t="shared" si="0"/>
        <v>0</v>
      </c>
      <c r="G16" s="7">
        <v>351</v>
      </c>
      <c r="H16" s="3" t="s">
        <v>21</v>
      </c>
      <c r="I16" s="3">
        <v>0</v>
      </c>
      <c r="J16" s="3" t="s">
        <v>31</v>
      </c>
      <c r="K16" s="3">
        <v>0</v>
      </c>
      <c r="L16" s="3" t="s">
        <v>92</v>
      </c>
      <c r="M16" s="3">
        <v>4</v>
      </c>
      <c r="N16" s="3">
        <v>0</v>
      </c>
      <c r="O16" s="3" t="s">
        <v>61</v>
      </c>
      <c r="P16" s="3" t="s">
        <v>25</v>
      </c>
      <c r="Q16" s="3">
        <v>1</v>
      </c>
      <c r="R16" s="3">
        <v>7.5</v>
      </c>
      <c r="S16" s="12">
        <v>0</v>
      </c>
      <c r="T16" s="17">
        <v>290</v>
      </c>
      <c r="U16" s="15">
        <f t="shared" si="1"/>
        <v>0</v>
      </c>
      <c r="V16" s="19">
        <v>300</v>
      </c>
      <c r="W16" s="20">
        <f t="shared" si="2"/>
        <v>0</v>
      </c>
      <c r="X16" s="19">
        <v>300</v>
      </c>
      <c r="Y16" s="20">
        <f t="shared" si="3"/>
        <v>0</v>
      </c>
      <c r="Z16" s="2"/>
      <c r="AA16" s="2"/>
      <c r="AB16" s="2"/>
    </row>
    <row r="17" spans="1:28">
      <c r="A17" s="3">
        <v>16</v>
      </c>
      <c r="B17" s="3" t="s">
        <v>96</v>
      </c>
      <c r="C17" s="3" t="s">
        <v>30</v>
      </c>
      <c r="D17" s="3">
        <v>0</v>
      </c>
      <c r="E17" s="3">
        <v>49</v>
      </c>
      <c r="F17" s="3">
        <f t="shared" si="0"/>
        <v>1</v>
      </c>
      <c r="G17" s="7">
        <v>115</v>
      </c>
      <c r="H17" s="3" t="s">
        <v>21</v>
      </c>
      <c r="I17" s="3">
        <v>0</v>
      </c>
      <c r="J17" s="3" t="s">
        <v>31</v>
      </c>
      <c r="K17" s="3">
        <v>0</v>
      </c>
      <c r="L17" s="3" t="s">
        <v>81</v>
      </c>
      <c r="M17" s="3">
        <v>4</v>
      </c>
      <c r="N17" s="3">
        <v>0</v>
      </c>
      <c r="O17" s="3" t="s">
        <v>24</v>
      </c>
      <c r="P17" s="3" t="s">
        <v>25</v>
      </c>
      <c r="Q17" s="3">
        <v>1</v>
      </c>
      <c r="R17" s="3">
        <v>7</v>
      </c>
      <c r="S17" s="12">
        <v>0</v>
      </c>
      <c r="T17" s="17">
        <v>80</v>
      </c>
      <c r="U17" s="15">
        <f t="shared" si="1"/>
        <v>1</v>
      </c>
      <c r="V17" s="19">
        <v>295</v>
      </c>
      <c r="W17" s="20">
        <f t="shared" si="2"/>
        <v>1</v>
      </c>
      <c r="X17" s="19">
        <v>289</v>
      </c>
      <c r="Y17" s="20">
        <f t="shared" si="3"/>
        <v>1</v>
      </c>
      <c r="Z17" s="2"/>
      <c r="AA17" s="2"/>
      <c r="AB17" s="2"/>
    </row>
    <row r="18" spans="1:28">
      <c r="A18" s="3">
        <v>17</v>
      </c>
      <c r="B18" s="3" t="s">
        <v>98</v>
      </c>
      <c r="C18" s="3" t="s">
        <v>20</v>
      </c>
      <c r="D18" s="3">
        <v>1</v>
      </c>
      <c r="E18" s="3">
        <v>52</v>
      </c>
      <c r="F18" s="3">
        <f t="shared" si="0"/>
        <v>1</v>
      </c>
      <c r="G18" s="7">
        <v>1354</v>
      </c>
      <c r="H18" s="3" t="s">
        <v>21</v>
      </c>
      <c r="I18" s="3">
        <v>0</v>
      </c>
      <c r="J18" s="3" t="s">
        <v>31</v>
      </c>
      <c r="K18" s="3">
        <v>0</v>
      </c>
      <c r="L18" s="3" t="s">
        <v>41</v>
      </c>
      <c r="M18" s="3">
        <v>4</v>
      </c>
      <c r="N18" s="3">
        <v>0</v>
      </c>
      <c r="O18" s="3" t="s">
        <v>24</v>
      </c>
      <c r="P18" s="3" t="s">
        <v>25</v>
      </c>
      <c r="Q18" s="3">
        <v>1</v>
      </c>
      <c r="R18" s="3">
        <v>5</v>
      </c>
      <c r="S18" s="12">
        <v>1</v>
      </c>
      <c r="T18" s="17">
        <v>100</v>
      </c>
      <c r="U18" s="15">
        <f t="shared" si="1"/>
        <v>1</v>
      </c>
      <c r="V18" s="19">
        <v>293</v>
      </c>
      <c r="W18" s="20">
        <f t="shared" si="2"/>
        <v>1</v>
      </c>
      <c r="X18" s="19">
        <v>299</v>
      </c>
      <c r="Y18" s="20">
        <f t="shared" si="3"/>
        <v>1</v>
      </c>
      <c r="Z18" s="2"/>
      <c r="AA18" s="2"/>
      <c r="AB18" s="2"/>
    </row>
    <row r="19" spans="1:28">
      <c r="A19" s="3">
        <v>18</v>
      </c>
      <c r="B19" s="3" t="s">
        <v>99</v>
      </c>
      <c r="C19" s="3" t="s">
        <v>20</v>
      </c>
      <c r="D19" s="3">
        <v>1</v>
      </c>
      <c r="E19" s="3">
        <v>57</v>
      </c>
      <c r="F19" s="3">
        <f t="shared" si="0"/>
        <v>0</v>
      </c>
      <c r="G19" s="7">
        <v>1069</v>
      </c>
      <c r="H19" s="3" t="s">
        <v>21</v>
      </c>
      <c r="I19" s="3">
        <v>0</v>
      </c>
      <c r="J19" s="3" t="s">
        <v>22</v>
      </c>
      <c r="K19" s="3">
        <v>1</v>
      </c>
      <c r="L19" s="3" t="s">
        <v>100</v>
      </c>
      <c r="M19" s="3">
        <v>3</v>
      </c>
      <c r="N19" s="3">
        <v>1</v>
      </c>
      <c r="O19" s="3" t="s">
        <v>86</v>
      </c>
      <c r="P19" s="3" t="s">
        <v>25</v>
      </c>
      <c r="Q19" s="3">
        <v>1</v>
      </c>
      <c r="R19" s="3">
        <v>3</v>
      </c>
      <c r="S19" s="12">
        <v>1</v>
      </c>
      <c r="T19" s="17">
        <v>67</v>
      </c>
      <c r="U19" s="15">
        <f t="shared" si="1"/>
        <v>1</v>
      </c>
      <c r="V19" s="19">
        <v>296</v>
      </c>
      <c r="W19" s="20">
        <f t="shared" si="2"/>
        <v>1</v>
      </c>
      <c r="X19" s="19">
        <v>278</v>
      </c>
      <c r="Y19" s="20">
        <f t="shared" si="3"/>
        <v>1</v>
      </c>
      <c r="Z19" s="2"/>
      <c r="AA19" s="2"/>
      <c r="AB19" s="2"/>
    </row>
    <row r="20" spans="1:28">
      <c r="A20" s="3">
        <v>19</v>
      </c>
      <c r="B20" s="3" t="s">
        <v>101</v>
      </c>
      <c r="C20" s="3" t="s">
        <v>20</v>
      </c>
      <c r="D20" s="3">
        <v>1</v>
      </c>
      <c r="E20" s="3">
        <v>73</v>
      </c>
      <c r="F20" s="3">
        <f t="shared" si="0"/>
        <v>0</v>
      </c>
      <c r="G20" s="7">
        <v>542</v>
      </c>
      <c r="H20" s="3" t="s">
        <v>21</v>
      </c>
      <c r="I20" s="3">
        <v>0</v>
      </c>
      <c r="J20" s="3" t="s">
        <v>31</v>
      </c>
      <c r="K20" s="3">
        <v>0</v>
      </c>
      <c r="L20" s="3" t="s">
        <v>94</v>
      </c>
      <c r="M20" s="3">
        <v>1</v>
      </c>
      <c r="N20" s="3">
        <v>1</v>
      </c>
      <c r="O20" s="3" t="s">
        <v>95</v>
      </c>
      <c r="P20" s="3" t="s">
        <v>25</v>
      </c>
      <c r="Q20" s="3">
        <v>1</v>
      </c>
      <c r="R20" s="3">
        <v>7</v>
      </c>
      <c r="S20" s="12">
        <v>0</v>
      </c>
      <c r="T20" s="17">
        <v>100</v>
      </c>
      <c r="U20" s="15">
        <f t="shared" si="1"/>
        <v>1</v>
      </c>
      <c r="V20" s="19">
        <v>300</v>
      </c>
      <c r="W20" s="20">
        <f t="shared" si="2"/>
        <v>0</v>
      </c>
      <c r="X20" s="19">
        <v>280</v>
      </c>
      <c r="Y20" s="20">
        <f t="shared" si="3"/>
        <v>1</v>
      </c>
      <c r="Z20" s="2"/>
      <c r="AA20" s="2"/>
      <c r="AB20" s="2"/>
    </row>
    <row r="21" spans="1:28">
      <c r="A21" s="3">
        <v>20</v>
      </c>
      <c r="B21" s="3" t="s">
        <v>102</v>
      </c>
      <c r="C21" s="3" t="s">
        <v>20</v>
      </c>
      <c r="D21" s="3">
        <v>1</v>
      </c>
      <c r="E21" s="3">
        <v>59</v>
      </c>
      <c r="F21" s="3">
        <f t="shared" si="0"/>
        <v>0</v>
      </c>
      <c r="G21" s="7">
        <v>212</v>
      </c>
      <c r="H21" s="3" t="s">
        <v>21</v>
      </c>
      <c r="I21" s="3">
        <v>0</v>
      </c>
      <c r="J21" s="3" t="s">
        <v>22</v>
      </c>
      <c r="K21" s="3">
        <v>1</v>
      </c>
      <c r="L21" s="3" t="s">
        <v>103</v>
      </c>
      <c r="M21" s="3">
        <v>3</v>
      </c>
      <c r="N21" s="3">
        <v>1</v>
      </c>
      <c r="O21" s="3" t="s">
        <v>82</v>
      </c>
      <c r="P21" s="3" t="s">
        <v>25</v>
      </c>
      <c r="Q21" s="3">
        <v>1</v>
      </c>
      <c r="R21" s="3">
        <v>7</v>
      </c>
      <c r="S21" s="12">
        <v>0</v>
      </c>
      <c r="T21" s="17">
        <v>103</v>
      </c>
      <c r="U21" s="15">
        <f t="shared" si="1"/>
        <v>1</v>
      </c>
      <c r="V21" s="19">
        <v>298</v>
      </c>
      <c r="W21" s="20">
        <f t="shared" si="2"/>
        <v>1</v>
      </c>
      <c r="X21" s="19">
        <v>293</v>
      </c>
      <c r="Y21" s="20">
        <f t="shared" si="3"/>
        <v>1</v>
      </c>
      <c r="Z21" s="2"/>
      <c r="AA21" s="2"/>
      <c r="AB21" s="2"/>
    </row>
    <row r="22" spans="1:28">
      <c r="A22" s="3">
        <v>21</v>
      </c>
      <c r="B22" s="3" t="s">
        <v>104</v>
      </c>
      <c r="C22" s="3" t="s">
        <v>30</v>
      </c>
      <c r="D22" s="3">
        <v>0</v>
      </c>
      <c r="E22" s="3">
        <v>60</v>
      </c>
      <c r="F22" s="3">
        <f t="shared" si="0"/>
        <v>0</v>
      </c>
      <c r="G22" s="7">
        <v>488</v>
      </c>
      <c r="H22" s="3" t="s">
        <v>21</v>
      </c>
      <c r="I22" s="3">
        <v>0</v>
      </c>
      <c r="J22" s="3" t="s">
        <v>31</v>
      </c>
      <c r="K22" s="3">
        <v>0</v>
      </c>
      <c r="L22" s="3" t="s">
        <v>81</v>
      </c>
      <c r="M22" s="3">
        <v>4</v>
      </c>
      <c r="N22" s="3">
        <v>0</v>
      </c>
      <c r="O22" s="3" t="s">
        <v>24</v>
      </c>
      <c r="P22" s="3" t="s">
        <v>25</v>
      </c>
      <c r="Q22" s="3">
        <v>1</v>
      </c>
      <c r="R22" s="3">
        <v>5.5</v>
      </c>
      <c r="S22" s="12">
        <v>1</v>
      </c>
      <c r="T22" s="17">
        <v>280</v>
      </c>
      <c r="U22" s="15">
        <f t="shared" si="1"/>
        <v>0</v>
      </c>
      <c r="V22" s="19">
        <v>300</v>
      </c>
      <c r="W22" s="20">
        <f t="shared" si="2"/>
        <v>0</v>
      </c>
      <c r="X22" s="19">
        <v>300</v>
      </c>
      <c r="Y22" s="20">
        <f t="shared" si="3"/>
        <v>0</v>
      </c>
      <c r="Z22" s="2"/>
      <c r="AA22" s="2"/>
      <c r="AB22" s="2"/>
    </row>
    <row r="23" spans="1:28">
      <c r="A23" s="3">
        <v>22</v>
      </c>
      <c r="B23" s="3" t="s">
        <v>109</v>
      </c>
      <c r="C23" s="3" t="s">
        <v>20</v>
      </c>
      <c r="D23" s="3">
        <v>1</v>
      </c>
      <c r="E23" s="3">
        <v>50</v>
      </c>
      <c r="F23" s="3">
        <f t="shared" si="0"/>
        <v>1</v>
      </c>
      <c r="G23" s="7">
        <v>523</v>
      </c>
      <c r="H23" s="3" t="s">
        <v>21</v>
      </c>
      <c r="I23" s="3">
        <v>0</v>
      </c>
      <c r="J23" s="3" t="s">
        <v>22</v>
      </c>
      <c r="K23" s="3">
        <v>1</v>
      </c>
      <c r="L23" s="3" t="s">
        <v>110</v>
      </c>
      <c r="M23" s="3">
        <v>1</v>
      </c>
      <c r="N23" s="3">
        <v>1</v>
      </c>
      <c r="O23" s="3" t="s">
        <v>95</v>
      </c>
      <c r="P23" s="3" t="s">
        <v>25</v>
      </c>
      <c r="Q23" s="3">
        <v>1</v>
      </c>
      <c r="R23" s="3"/>
      <c r="S23" s="12" t="s">
        <v>172</v>
      </c>
      <c r="T23" s="17">
        <v>117</v>
      </c>
      <c r="U23" s="15">
        <f t="shared" si="1"/>
        <v>1</v>
      </c>
      <c r="V23" s="19">
        <v>300</v>
      </c>
      <c r="W23" s="20">
        <f t="shared" si="2"/>
        <v>0</v>
      </c>
      <c r="X23" s="19">
        <v>300</v>
      </c>
      <c r="Y23" s="20">
        <f t="shared" si="3"/>
        <v>0</v>
      </c>
      <c r="Z23" s="2"/>
      <c r="AA23" s="2"/>
      <c r="AB23" s="2"/>
    </row>
    <row r="24" spans="1:28">
      <c r="A24" s="3">
        <v>23</v>
      </c>
      <c r="B24" s="3" t="s">
        <v>111</v>
      </c>
      <c r="C24" s="3" t="s">
        <v>30</v>
      </c>
      <c r="D24" s="3">
        <v>0</v>
      </c>
      <c r="E24" s="3">
        <v>53</v>
      </c>
      <c r="F24" s="3">
        <f t="shared" si="0"/>
        <v>1</v>
      </c>
      <c r="G24" s="7">
        <v>1162</v>
      </c>
      <c r="H24" s="3" t="s">
        <v>21</v>
      </c>
      <c r="I24" s="3">
        <v>0</v>
      </c>
      <c r="J24" s="3" t="s">
        <v>31</v>
      </c>
      <c r="K24" s="3">
        <v>0</v>
      </c>
      <c r="L24" s="3" t="s">
        <v>112</v>
      </c>
      <c r="M24" s="3">
        <v>2</v>
      </c>
      <c r="N24" s="3">
        <v>1</v>
      </c>
      <c r="O24" s="3" t="s">
        <v>28</v>
      </c>
      <c r="P24" s="3" t="s">
        <v>25</v>
      </c>
      <c r="Q24" s="3">
        <v>1</v>
      </c>
      <c r="R24" s="3">
        <v>6</v>
      </c>
      <c r="S24" s="12">
        <v>1</v>
      </c>
      <c r="T24" s="17">
        <v>30</v>
      </c>
      <c r="U24" s="15">
        <f t="shared" si="1"/>
        <v>1</v>
      </c>
      <c r="V24" s="19">
        <v>300</v>
      </c>
      <c r="W24" s="20">
        <f t="shared" si="2"/>
        <v>0</v>
      </c>
      <c r="X24" s="19">
        <v>300</v>
      </c>
      <c r="Y24" s="20">
        <f t="shared" si="3"/>
        <v>0</v>
      </c>
      <c r="Z24" s="2"/>
      <c r="AA24" s="2"/>
      <c r="AB24" s="2"/>
    </row>
    <row r="25" spans="1:28">
      <c r="A25" s="3">
        <v>24</v>
      </c>
      <c r="B25" s="3" t="s">
        <v>115</v>
      </c>
      <c r="C25" s="3" t="s">
        <v>30</v>
      </c>
      <c r="D25" s="3">
        <v>0</v>
      </c>
      <c r="E25" s="3">
        <v>67</v>
      </c>
      <c r="F25" s="3">
        <f t="shared" si="0"/>
        <v>0</v>
      </c>
      <c r="G25" s="7">
        <v>109</v>
      </c>
      <c r="H25" s="3" t="s">
        <v>21</v>
      </c>
      <c r="I25" s="3">
        <v>0</v>
      </c>
      <c r="J25" s="3" t="s">
        <v>31</v>
      </c>
      <c r="K25" s="3">
        <v>0</v>
      </c>
      <c r="L25" s="3" t="s">
        <v>89</v>
      </c>
      <c r="M25" s="3">
        <v>4</v>
      </c>
      <c r="N25" s="3">
        <v>0</v>
      </c>
      <c r="O25" s="3" t="s">
        <v>24</v>
      </c>
      <c r="P25" s="3" t="s">
        <v>25</v>
      </c>
      <c r="Q25" s="3">
        <v>1</v>
      </c>
      <c r="R25" s="3">
        <v>5</v>
      </c>
      <c r="S25" s="12">
        <v>1</v>
      </c>
      <c r="T25" s="17">
        <v>104</v>
      </c>
      <c r="U25" s="15">
        <f t="shared" si="1"/>
        <v>1</v>
      </c>
      <c r="V25" s="19">
        <v>295</v>
      </c>
      <c r="W25" s="20">
        <f t="shared" si="2"/>
        <v>1</v>
      </c>
      <c r="X25" s="19">
        <v>289</v>
      </c>
      <c r="Y25" s="20">
        <f t="shared" si="3"/>
        <v>1</v>
      </c>
      <c r="Z25" s="2"/>
      <c r="AA25" s="2"/>
      <c r="AB25" s="2"/>
    </row>
    <row r="26" spans="1:28">
      <c r="A26" s="3">
        <v>25</v>
      </c>
      <c r="B26" s="3" t="s">
        <v>118</v>
      </c>
      <c r="C26" s="3" t="s">
        <v>20</v>
      </c>
      <c r="D26" s="3">
        <v>1</v>
      </c>
      <c r="E26" s="3">
        <v>62</v>
      </c>
      <c r="F26" s="3">
        <f t="shared" si="0"/>
        <v>0</v>
      </c>
      <c r="G26" s="7">
        <v>381</v>
      </c>
      <c r="H26" s="3" t="s">
        <v>21</v>
      </c>
      <c r="I26" s="3">
        <v>0</v>
      </c>
      <c r="J26" s="3" t="s">
        <v>31</v>
      </c>
      <c r="K26" s="3">
        <v>0</v>
      </c>
      <c r="L26" s="3" t="s">
        <v>34</v>
      </c>
      <c r="M26" s="3">
        <v>3</v>
      </c>
      <c r="N26" s="3">
        <v>1</v>
      </c>
      <c r="O26" s="3" t="s">
        <v>35</v>
      </c>
      <c r="P26" s="3" t="s">
        <v>25</v>
      </c>
      <c r="Q26" s="3">
        <v>1</v>
      </c>
      <c r="R26" s="3">
        <v>12.5</v>
      </c>
      <c r="S26" s="12">
        <v>0</v>
      </c>
      <c r="T26" s="17">
        <v>100</v>
      </c>
      <c r="U26" s="15">
        <f t="shared" si="1"/>
        <v>1</v>
      </c>
      <c r="V26" s="19">
        <v>280</v>
      </c>
      <c r="W26" s="20">
        <f t="shared" si="2"/>
        <v>1</v>
      </c>
      <c r="X26" s="19">
        <v>280</v>
      </c>
      <c r="Y26" s="20">
        <f t="shared" si="3"/>
        <v>1</v>
      </c>
      <c r="Z26" s="2"/>
      <c r="AA26" s="2"/>
      <c r="AB26" s="2"/>
    </row>
    <row r="27" spans="1:28">
      <c r="A27" s="3">
        <v>26</v>
      </c>
      <c r="B27" s="3" t="s">
        <v>125</v>
      </c>
      <c r="C27" s="3" t="s">
        <v>20</v>
      </c>
      <c r="D27" s="3">
        <v>1</v>
      </c>
      <c r="E27" s="3">
        <v>54</v>
      </c>
      <c r="F27" s="3">
        <f t="shared" si="0"/>
        <v>1</v>
      </c>
      <c r="G27" s="7">
        <v>373</v>
      </c>
      <c r="H27" s="3" t="s">
        <v>21</v>
      </c>
      <c r="I27" s="3">
        <v>0</v>
      </c>
      <c r="J27" s="3" t="s">
        <v>22</v>
      </c>
      <c r="K27" s="3">
        <v>1</v>
      </c>
      <c r="L27" s="3" t="s">
        <v>23</v>
      </c>
      <c r="M27" s="3">
        <v>4</v>
      </c>
      <c r="N27" s="3">
        <v>0</v>
      </c>
      <c r="O27" s="3" t="s">
        <v>24</v>
      </c>
      <c r="P27" s="3" t="s">
        <v>25</v>
      </c>
      <c r="Q27" s="3">
        <v>1</v>
      </c>
      <c r="R27" s="3">
        <v>3</v>
      </c>
      <c r="S27" s="12">
        <v>1</v>
      </c>
      <c r="T27" s="17">
        <v>283</v>
      </c>
      <c r="U27" s="15">
        <f t="shared" si="1"/>
        <v>0</v>
      </c>
      <c r="V27" s="19">
        <v>300</v>
      </c>
      <c r="W27" s="20">
        <f t="shared" si="2"/>
        <v>0</v>
      </c>
      <c r="X27" s="19">
        <v>300</v>
      </c>
      <c r="Y27" s="20">
        <f t="shared" si="3"/>
        <v>0</v>
      </c>
      <c r="Z27" s="2"/>
      <c r="AA27" s="2"/>
      <c r="AB27" s="2"/>
    </row>
    <row r="28" spans="1:28">
      <c r="A28" s="3">
        <v>27</v>
      </c>
      <c r="B28" s="3" t="s">
        <v>126</v>
      </c>
      <c r="C28" s="3" t="s">
        <v>20</v>
      </c>
      <c r="D28" s="3">
        <v>1</v>
      </c>
      <c r="E28" s="3">
        <v>70</v>
      </c>
      <c r="F28" s="3">
        <f t="shared" si="0"/>
        <v>0</v>
      </c>
      <c r="G28" s="7">
        <v>297</v>
      </c>
      <c r="H28" s="3" t="s">
        <v>21</v>
      </c>
      <c r="I28" s="3">
        <v>0</v>
      </c>
      <c r="J28" s="3" t="s">
        <v>31</v>
      </c>
      <c r="K28" s="3">
        <v>0</v>
      </c>
      <c r="L28" s="3" t="s">
        <v>34</v>
      </c>
      <c r="M28" s="3">
        <v>3</v>
      </c>
      <c r="N28" s="3">
        <v>1</v>
      </c>
      <c r="O28" s="3" t="s">
        <v>35</v>
      </c>
      <c r="P28" s="3" t="s">
        <v>25</v>
      </c>
      <c r="Q28" s="3">
        <v>1</v>
      </c>
      <c r="R28" s="3">
        <v>5</v>
      </c>
      <c r="S28" s="12">
        <v>1</v>
      </c>
      <c r="T28" s="17">
        <v>195</v>
      </c>
      <c r="U28" s="15">
        <f t="shared" si="1"/>
        <v>0</v>
      </c>
      <c r="V28" s="19">
        <v>298</v>
      </c>
      <c r="W28" s="20">
        <f t="shared" si="2"/>
        <v>1</v>
      </c>
      <c r="X28" s="19">
        <v>300</v>
      </c>
      <c r="Y28" s="20">
        <f t="shared" si="3"/>
        <v>0</v>
      </c>
      <c r="Z28" s="2"/>
      <c r="AA28" s="2"/>
      <c r="AB28" s="2"/>
    </row>
    <row r="29" spans="1:28">
      <c r="A29" s="3">
        <v>28</v>
      </c>
      <c r="B29" s="3" t="s">
        <v>130</v>
      </c>
      <c r="C29" s="3" t="s">
        <v>30</v>
      </c>
      <c r="D29" s="3">
        <v>0</v>
      </c>
      <c r="E29" s="3">
        <v>57</v>
      </c>
      <c r="F29" s="3">
        <f t="shared" si="0"/>
        <v>0</v>
      </c>
      <c r="G29" s="7">
        <v>34</v>
      </c>
      <c r="H29" s="3" t="s">
        <v>21</v>
      </c>
      <c r="I29" s="3">
        <v>0</v>
      </c>
      <c r="J29" s="3" t="s">
        <v>22</v>
      </c>
      <c r="K29" s="3">
        <v>1</v>
      </c>
      <c r="L29" s="3" t="s">
        <v>23</v>
      </c>
      <c r="M29" s="3">
        <v>4</v>
      </c>
      <c r="N29" s="3">
        <v>0</v>
      </c>
      <c r="O29" s="3" t="s">
        <v>24</v>
      </c>
      <c r="P29" s="3" t="s">
        <v>25</v>
      </c>
      <c r="Q29" s="3">
        <v>1</v>
      </c>
      <c r="R29" s="3">
        <v>7</v>
      </c>
      <c r="S29" s="12">
        <v>0</v>
      </c>
      <c r="T29" s="17">
        <v>146</v>
      </c>
      <c r="U29" s="15">
        <f t="shared" si="1"/>
        <v>0</v>
      </c>
      <c r="V29" s="19">
        <v>281</v>
      </c>
      <c r="W29" s="20">
        <f t="shared" si="2"/>
        <v>1</v>
      </c>
      <c r="X29" s="19">
        <v>259</v>
      </c>
      <c r="Y29" s="20">
        <f t="shared" si="3"/>
        <v>1</v>
      </c>
      <c r="Z29" s="2"/>
      <c r="AA29" s="2"/>
      <c r="AB29" s="2"/>
    </row>
    <row r="30" spans="1:28">
      <c r="A30" s="3">
        <v>29</v>
      </c>
      <c r="B30" s="3" t="s">
        <v>131</v>
      </c>
      <c r="C30" s="3" t="s">
        <v>20</v>
      </c>
      <c r="D30" s="3">
        <v>1</v>
      </c>
      <c r="E30" s="3">
        <v>51</v>
      </c>
      <c r="F30" s="3">
        <f t="shared" si="0"/>
        <v>1</v>
      </c>
      <c r="G30" s="7">
        <v>187</v>
      </c>
      <c r="H30" s="3" t="s">
        <v>21</v>
      </c>
      <c r="I30" s="3">
        <v>0</v>
      </c>
      <c r="J30" s="3" t="s">
        <v>31</v>
      </c>
      <c r="K30" s="3">
        <v>0</v>
      </c>
      <c r="L30" s="3" t="s">
        <v>34</v>
      </c>
      <c r="M30" s="3">
        <v>3</v>
      </c>
      <c r="N30" s="3">
        <v>1</v>
      </c>
      <c r="O30" s="3" t="s">
        <v>35</v>
      </c>
      <c r="P30" s="3" t="s">
        <v>25</v>
      </c>
      <c r="Q30" s="3">
        <v>1</v>
      </c>
      <c r="R30" s="3">
        <v>11</v>
      </c>
      <c r="S30" s="12">
        <v>0</v>
      </c>
      <c r="T30" s="17">
        <v>150</v>
      </c>
      <c r="U30" s="15">
        <f t="shared" si="1"/>
        <v>0</v>
      </c>
      <c r="V30" s="19">
        <v>300</v>
      </c>
      <c r="W30" s="20">
        <f t="shared" si="2"/>
        <v>0</v>
      </c>
      <c r="X30" s="19">
        <v>300</v>
      </c>
      <c r="Y30" s="20">
        <f t="shared" si="3"/>
        <v>0</v>
      </c>
      <c r="Z30" s="2"/>
      <c r="AA30" s="2"/>
      <c r="AB30" s="2"/>
    </row>
    <row r="31" spans="1:28">
      <c r="A31" s="3">
        <v>30</v>
      </c>
      <c r="B31" s="3" t="s">
        <v>134</v>
      </c>
      <c r="C31" s="3" t="s">
        <v>30</v>
      </c>
      <c r="D31" s="3">
        <v>0</v>
      </c>
      <c r="E31" s="3">
        <v>61</v>
      </c>
      <c r="F31" s="3">
        <f t="shared" si="0"/>
        <v>0</v>
      </c>
      <c r="G31" s="7">
        <v>506</v>
      </c>
      <c r="H31" s="3" t="s">
        <v>21</v>
      </c>
      <c r="I31" s="3">
        <v>0</v>
      </c>
      <c r="J31" s="3" t="s">
        <v>22</v>
      </c>
      <c r="K31" s="3">
        <v>1</v>
      </c>
      <c r="L31" s="3" t="s">
        <v>135</v>
      </c>
      <c r="M31" s="3">
        <v>3</v>
      </c>
      <c r="N31" s="3">
        <v>1</v>
      </c>
      <c r="O31" s="3" t="s">
        <v>35</v>
      </c>
      <c r="P31" s="3" t="s">
        <v>25</v>
      </c>
      <c r="Q31" s="3">
        <v>1</v>
      </c>
      <c r="R31" s="3"/>
      <c r="S31" s="12" t="s">
        <v>172</v>
      </c>
      <c r="T31" s="17">
        <v>123</v>
      </c>
      <c r="U31" s="15">
        <f t="shared" si="1"/>
        <v>1</v>
      </c>
      <c r="V31" s="19">
        <v>300</v>
      </c>
      <c r="W31" s="20">
        <f t="shared" si="2"/>
        <v>0</v>
      </c>
      <c r="X31" s="19">
        <v>296</v>
      </c>
      <c r="Y31" s="20">
        <f t="shared" si="3"/>
        <v>1</v>
      </c>
      <c r="Z31" s="2"/>
      <c r="AA31" s="2"/>
      <c r="AB31" s="2"/>
    </row>
    <row r="32" spans="1:28">
      <c r="A32" s="3">
        <v>31</v>
      </c>
      <c r="B32" s="3" t="s">
        <v>137</v>
      </c>
      <c r="C32" s="3" t="s">
        <v>30</v>
      </c>
      <c r="D32" s="3">
        <v>0</v>
      </c>
      <c r="E32" s="3">
        <v>60</v>
      </c>
      <c r="F32" s="3">
        <f t="shared" si="0"/>
        <v>0</v>
      </c>
      <c r="G32" s="7">
        <v>346</v>
      </c>
      <c r="H32" s="3" t="s">
        <v>21</v>
      </c>
      <c r="I32" s="3">
        <v>0</v>
      </c>
      <c r="J32" s="3" t="s">
        <v>31</v>
      </c>
      <c r="K32" s="3">
        <v>0</v>
      </c>
      <c r="L32" s="3" t="s">
        <v>23</v>
      </c>
      <c r="M32" s="3">
        <v>4</v>
      </c>
      <c r="N32" s="3">
        <v>0</v>
      </c>
      <c r="O32" s="3" t="s">
        <v>24</v>
      </c>
      <c r="P32" s="3" t="s">
        <v>25</v>
      </c>
      <c r="Q32" s="3">
        <v>1</v>
      </c>
      <c r="R32" s="3">
        <v>5</v>
      </c>
      <c r="S32" s="12">
        <v>1</v>
      </c>
      <c r="T32" s="17">
        <v>78</v>
      </c>
      <c r="U32" s="15">
        <f t="shared" si="1"/>
        <v>1</v>
      </c>
      <c r="V32" s="19">
        <v>293</v>
      </c>
      <c r="W32" s="20">
        <f t="shared" si="2"/>
        <v>1</v>
      </c>
      <c r="X32" s="19">
        <v>274</v>
      </c>
      <c r="Y32" s="20">
        <f t="shared" si="3"/>
        <v>1</v>
      </c>
      <c r="Z32" s="2"/>
      <c r="AA32" s="2"/>
      <c r="AB32" s="2"/>
    </row>
    <row r="33" spans="1:28">
      <c r="A33" s="3">
        <v>32</v>
      </c>
      <c r="B33" s="3" t="s">
        <v>138</v>
      </c>
      <c r="C33" s="3" t="s">
        <v>30</v>
      </c>
      <c r="D33" s="3">
        <v>0</v>
      </c>
      <c r="E33" s="3">
        <v>42</v>
      </c>
      <c r="F33" s="3">
        <f t="shared" si="0"/>
        <v>1</v>
      </c>
      <c r="G33" s="7">
        <v>1361</v>
      </c>
      <c r="H33" s="3" t="s">
        <v>21</v>
      </c>
      <c r="I33" s="3">
        <v>0</v>
      </c>
      <c r="J33" s="3" t="s">
        <v>22</v>
      </c>
      <c r="K33" s="3">
        <v>1</v>
      </c>
      <c r="L33" s="3" t="s">
        <v>113</v>
      </c>
      <c r="M33" s="3">
        <v>2</v>
      </c>
      <c r="N33" s="3">
        <v>1</v>
      </c>
      <c r="O33" s="3" t="s">
        <v>28</v>
      </c>
      <c r="P33" s="3" t="s">
        <v>25</v>
      </c>
      <c r="Q33" s="3">
        <v>1</v>
      </c>
      <c r="R33" s="3">
        <v>5</v>
      </c>
      <c r="S33" s="12">
        <v>1</v>
      </c>
      <c r="T33" s="17">
        <v>110</v>
      </c>
      <c r="U33" s="15">
        <f t="shared" si="1"/>
        <v>1</v>
      </c>
      <c r="V33" s="19">
        <v>300</v>
      </c>
      <c r="W33" s="20">
        <f t="shared" si="2"/>
        <v>0</v>
      </c>
      <c r="X33" s="19">
        <v>293</v>
      </c>
      <c r="Y33" s="20">
        <f t="shared" si="3"/>
        <v>1</v>
      </c>
      <c r="Z33" s="2"/>
      <c r="AA33" s="2"/>
      <c r="AB33" s="2"/>
    </row>
    <row r="34" spans="1:28">
      <c r="A34" s="3">
        <v>33</v>
      </c>
      <c r="B34" s="3" t="s">
        <v>139</v>
      </c>
      <c r="C34" s="3" t="s">
        <v>20</v>
      </c>
      <c r="D34" s="3">
        <v>1</v>
      </c>
      <c r="E34" s="3">
        <v>65</v>
      </c>
      <c r="F34" s="3">
        <f t="shared" si="0"/>
        <v>0</v>
      </c>
      <c r="G34" s="7">
        <v>72</v>
      </c>
      <c r="H34" s="3" t="s">
        <v>21</v>
      </c>
      <c r="I34" s="3">
        <v>0</v>
      </c>
      <c r="J34" s="3" t="s">
        <v>22</v>
      </c>
      <c r="K34" s="3">
        <v>1</v>
      </c>
      <c r="L34" s="3" t="s">
        <v>81</v>
      </c>
      <c r="M34" s="3">
        <v>3</v>
      </c>
      <c r="N34" s="3">
        <v>1</v>
      </c>
      <c r="O34" s="3" t="s">
        <v>82</v>
      </c>
      <c r="P34" s="3" t="s">
        <v>25</v>
      </c>
      <c r="Q34" s="3">
        <v>1</v>
      </c>
      <c r="R34" s="3">
        <v>6</v>
      </c>
      <c r="S34" s="12">
        <v>1</v>
      </c>
      <c r="T34" s="17">
        <v>270</v>
      </c>
      <c r="U34" s="15">
        <f t="shared" si="1"/>
        <v>0</v>
      </c>
      <c r="V34" s="19">
        <v>300</v>
      </c>
      <c r="W34" s="20">
        <f t="shared" si="2"/>
        <v>0</v>
      </c>
      <c r="X34" s="19">
        <v>300</v>
      </c>
      <c r="Y34" s="20">
        <f t="shared" si="3"/>
        <v>0</v>
      </c>
      <c r="Z34" s="2"/>
      <c r="AA34" s="2"/>
      <c r="AB34" s="2"/>
    </row>
    <row r="35" spans="1:28">
      <c r="A35" s="3">
        <v>34</v>
      </c>
      <c r="B35" s="3" t="s">
        <v>140</v>
      </c>
      <c r="C35" s="3" t="s">
        <v>20</v>
      </c>
      <c r="D35" s="3">
        <v>1</v>
      </c>
      <c r="E35" s="3">
        <v>68</v>
      </c>
      <c r="F35" s="3">
        <f t="shared" si="0"/>
        <v>0</v>
      </c>
      <c r="G35" s="7">
        <v>1199</v>
      </c>
      <c r="H35" s="3" t="s">
        <v>21</v>
      </c>
      <c r="I35" s="3">
        <v>0</v>
      </c>
      <c r="J35" s="3" t="s">
        <v>31</v>
      </c>
      <c r="K35" s="3">
        <v>0</v>
      </c>
      <c r="L35" s="3" t="s">
        <v>94</v>
      </c>
      <c r="M35" s="3">
        <v>1</v>
      </c>
      <c r="N35" s="3">
        <v>1</v>
      </c>
      <c r="O35" s="3" t="s">
        <v>95</v>
      </c>
      <c r="P35" s="3" t="s">
        <v>25</v>
      </c>
      <c r="Q35" s="3">
        <v>1</v>
      </c>
      <c r="R35" s="3">
        <v>7</v>
      </c>
      <c r="S35" s="12">
        <v>0</v>
      </c>
      <c r="T35" s="17">
        <v>146</v>
      </c>
      <c r="U35" s="15">
        <f t="shared" si="1"/>
        <v>0</v>
      </c>
      <c r="V35" s="19">
        <v>300</v>
      </c>
      <c r="W35" s="20">
        <f t="shared" si="2"/>
        <v>0</v>
      </c>
      <c r="X35" s="19">
        <v>298</v>
      </c>
      <c r="Y35" s="20">
        <f t="shared" si="3"/>
        <v>1</v>
      </c>
      <c r="Z35" s="2"/>
      <c r="AA35" s="2"/>
      <c r="AB35" s="2"/>
    </row>
    <row r="36" spans="1:28">
      <c r="A36" s="3">
        <v>35</v>
      </c>
      <c r="B36" s="3" t="s">
        <v>144</v>
      </c>
      <c r="C36" s="3" t="s">
        <v>20</v>
      </c>
      <c r="D36" s="3">
        <v>1</v>
      </c>
      <c r="E36" s="3">
        <v>37</v>
      </c>
      <c r="F36" s="3">
        <f t="shared" si="0"/>
        <v>1</v>
      </c>
      <c r="G36" s="7">
        <v>475</v>
      </c>
      <c r="H36" s="3" t="s">
        <v>21</v>
      </c>
      <c r="I36" s="3">
        <v>0</v>
      </c>
      <c r="J36" s="3" t="s">
        <v>22</v>
      </c>
      <c r="K36" s="3">
        <v>1</v>
      </c>
      <c r="L36" s="3" t="s">
        <v>32</v>
      </c>
      <c r="M36" s="3">
        <v>2</v>
      </c>
      <c r="N36" s="3">
        <v>1</v>
      </c>
      <c r="O36" s="3" t="s">
        <v>28</v>
      </c>
      <c r="P36" s="3" t="s">
        <v>25</v>
      </c>
      <c r="Q36" s="3">
        <v>1</v>
      </c>
      <c r="R36" s="3">
        <v>5</v>
      </c>
      <c r="S36" s="12">
        <v>1</v>
      </c>
      <c r="T36" s="17">
        <v>260</v>
      </c>
      <c r="U36" s="15">
        <f t="shared" si="1"/>
        <v>0</v>
      </c>
      <c r="V36" s="19">
        <v>300</v>
      </c>
      <c r="W36" s="20">
        <f t="shared" si="2"/>
        <v>0</v>
      </c>
      <c r="X36" s="19">
        <v>300</v>
      </c>
      <c r="Y36" s="20">
        <f t="shared" si="3"/>
        <v>0</v>
      </c>
      <c r="Z36" s="2"/>
      <c r="AA36" s="2"/>
      <c r="AB36" s="2"/>
    </row>
    <row r="37" spans="1:28">
      <c r="A37" s="3">
        <v>36</v>
      </c>
      <c r="B37" s="3" t="s">
        <v>146</v>
      </c>
      <c r="C37" s="3" t="s">
        <v>20</v>
      </c>
      <c r="D37" s="3">
        <v>1</v>
      </c>
      <c r="E37" s="3">
        <v>46</v>
      </c>
      <c r="F37" s="3">
        <f t="shared" si="0"/>
        <v>1</v>
      </c>
      <c r="G37" s="7">
        <v>2493</v>
      </c>
      <c r="H37" s="3" t="s">
        <v>21</v>
      </c>
      <c r="I37" s="3">
        <v>0</v>
      </c>
      <c r="J37" s="3" t="s">
        <v>31</v>
      </c>
      <c r="K37" s="3">
        <v>0</v>
      </c>
      <c r="L37" s="3" t="s">
        <v>41</v>
      </c>
      <c r="M37" s="3">
        <v>4</v>
      </c>
      <c r="N37" s="3">
        <v>0</v>
      </c>
      <c r="O37" s="3" t="s">
        <v>24</v>
      </c>
      <c r="P37" s="3" t="s">
        <v>25</v>
      </c>
      <c r="Q37" s="3">
        <v>1</v>
      </c>
      <c r="R37" s="3">
        <v>6.8</v>
      </c>
      <c r="S37" s="12">
        <v>1</v>
      </c>
      <c r="T37" s="17">
        <v>255</v>
      </c>
      <c r="U37" s="15">
        <f t="shared" si="1"/>
        <v>0</v>
      </c>
      <c r="V37" s="19">
        <v>300</v>
      </c>
      <c r="W37" s="20">
        <f t="shared" si="2"/>
        <v>0</v>
      </c>
      <c r="X37" s="19">
        <v>300</v>
      </c>
      <c r="Y37" s="20">
        <f t="shared" si="3"/>
        <v>0</v>
      </c>
      <c r="Z37" s="2"/>
      <c r="AA37" s="2"/>
      <c r="AB37" s="2"/>
    </row>
    <row r="38" spans="1:28">
      <c r="A38" s="3">
        <v>37</v>
      </c>
      <c r="B38" s="3" t="s">
        <v>147</v>
      </c>
      <c r="C38" s="3" t="s">
        <v>30</v>
      </c>
      <c r="D38" s="3">
        <v>0</v>
      </c>
      <c r="E38" s="3">
        <v>66</v>
      </c>
      <c r="F38" s="3">
        <f t="shared" si="0"/>
        <v>0</v>
      </c>
      <c r="G38" s="7">
        <v>148</v>
      </c>
      <c r="H38" s="3" t="s">
        <v>21</v>
      </c>
      <c r="I38" s="3">
        <v>0</v>
      </c>
      <c r="J38" s="3" t="s">
        <v>31</v>
      </c>
      <c r="K38" s="3">
        <v>0</v>
      </c>
      <c r="L38" s="3" t="s">
        <v>110</v>
      </c>
      <c r="M38" s="3">
        <v>1</v>
      </c>
      <c r="N38" s="3">
        <v>1</v>
      </c>
      <c r="O38" s="3" t="s">
        <v>95</v>
      </c>
      <c r="P38" s="3" t="s">
        <v>25</v>
      </c>
      <c r="Q38" s="3">
        <v>1</v>
      </c>
      <c r="R38" s="3">
        <v>1</v>
      </c>
      <c r="S38" s="12">
        <v>1</v>
      </c>
      <c r="T38" s="17">
        <v>280</v>
      </c>
      <c r="U38" s="15">
        <f t="shared" si="1"/>
        <v>0</v>
      </c>
      <c r="V38" s="19">
        <v>287</v>
      </c>
      <c r="W38" s="20">
        <f t="shared" si="2"/>
        <v>1</v>
      </c>
      <c r="X38" s="19">
        <v>300</v>
      </c>
      <c r="Y38" s="20">
        <f t="shared" si="3"/>
        <v>0</v>
      </c>
      <c r="Z38" s="2"/>
      <c r="AA38" s="2"/>
      <c r="AB38" s="2"/>
    </row>
    <row r="39" spans="1:28">
      <c r="A39" s="3">
        <v>38</v>
      </c>
      <c r="B39" s="3" t="s">
        <v>150</v>
      </c>
      <c r="C39" s="3" t="s">
        <v>30</v>
      </c>
      <c r="D39" s="3">
        <v>0</v>
      </c>
      <c r="E39" s="3">
        <v>45</v>
      </c>
      <c r="F39" s="3">
        <f t="shared" si="0"/>
        <v>1</v>
      </c>
      <c r="G39" s="7">
        <v>1868</v>
      </c>
      <c r="H39" s="3" t="s">
        <v>21</v>
      </c>
      <c r="I39" s="3">
        <v>0</v>
      </c>
      <c r="J39" s="3" t="s">
        <v>31</v>
      </c>
      <c r="K39" s="3">
        <v>0</v>
      </c>
      <c r="L39" s="3" t="s">
        <v>65</v>
      </c>
      <c r="M39" s="3">
        <v>3</v>
      </c>
      <c r="N39" s="3">
        <v>1</v>
      </c>
      <c r="O39" s="3" t="s">
        <v>35</v>
      </c>
      <c r="P39" s="3" t="s">
        <v>151</v>
      </c>
      <c r="Q39" s="3">
        <v>1</v>
      </c>
      <c r="R39" s="3">
        <v>10</v>
      </c>
      <c r="S39" s="12">
        <v>0</v>
      </c>
      <c r="T39" s="17">
        <v>250</v>
      </c>
      <c r="U39" s="15">
        <f t="shared" si="1"/>
        <v>0</v>
      </c>
      <c r="V39" s="19">
        <v>300</v>
      </c>
      <c r="W39" s="20">
        <f t="shared" si="2"/>
        <v>0</v>
      </c>
      <c r="X39" s="19">
        <v>295</v>
      </c>
      <c r="Y39" s="20">
        <f t="shared" si="3"/>
        <v>1</v>
      </c>
      <c r="Z39" s="2"/>
      <c r="AA39" s="2"/>
      <c r="AB39" s="2"/>
    </row>
    <row r="40" spans="1:28">
      <c r="A40" s="3">
        <v>39</v>
      </c>
      <c r="B40" s="3" t="s">
        <v>153</v>
      </c>
      <c r="C40" s="3" t="s">
        <v>20</v>
      </c>
      <c r="D40" s="3">
        <v>1</v>
      </c>
      <c r="E40" s="3">
        <v>50</v>
      </c>
      <c r="F40" s="3">
        <f t="shared" si="0"/>
        <v>1</v>
      </c>
      <c r="G40" s="7">
        <v>180</v>
      </c>
      <c r="H40" s="3" t="s">
        <v>21</v>
      </c>
      <c r="I40" s="3">
        <v>0</v>
      </c>
      <c r="J40" s="3" t="s">
        <v>31</v>
      </c>
      <c r="K40" s="3">
        <v>0</v>
      </c>
      <c r="L40" s="3" t="s">
        <v>81</v>
      </c>
      <c r="M40" s="3">
        <v>4</v>
      </c>
      <c r="N40" s="3">
        <v>0</v>
      </c>
      <c r="O40" s="3" t="s">
        <v>24</v>
      </c>
      <c r="P40" s="3" t="s">
        <v>25</v>
      </c>
      <c r="Q40" s="3">
        <v>1</v>
      </c>
      <c r="R40" s="3">
        <v>14</v>
      </c>
      <c r="S40" s="12">
        <v>0</v>
      </c>
      <c r="T40" s="17">
        <v>230</v>
      </c>
      <c r="U40" s="15">
        <f t="shared" si="1"/>
        <v>0</v>
      </c>
      <c r="V40" s="19">
        <v>300</v>
      </c>
      <c r="W40" s="20">
        <f t="shared" si="2"/>
        <v>0</v>
      </c>
      <c r="X40" s="19">
        <v>300</v>
      </c>
      <c r="Y40" s="20">
        <f t="shared" si="3"/>
        <v>0</v>
      </c>
      <c r="Z40" s="2"/>
      <c r="AA40" s="2"/>
      <c r="AB40" s="2"/>
    </row>
    <row r="41" spans="1:28">
      <c r="A41" s="3">
        <v>40</v>
      </c>
      <c r="B41" s="3" t="s">
        <v>154</v>
      </c>
      <c r="C41" s="3" t="s">
        <v>20</v>
      </c>
      <c r="D41" s="3">
        <v>1</v>
      </c>
      <c r="E41" s="3">
        <v>62</v>
      </c>
      <c r="F41" s="3">
        <f t="shared" si="0"/>
        <v>0</v>
      </c>
      <c r="G41" s="7">
        <v>1302</v>
      </c>
      <c r="H41" s="3" t="s">
        <v>21</v>
      </c>
      <c r="I41" s="3">
        <v>0</v>
      </c>
      <c r="J41" s="3" t="s">
        <v>31</v>
      </c>
      <c r="K41" s="3">
        <v>0</v>
      </c>
      <c r="L41" s="3" t="s">
        <v>41</v>
      </c>
      <c r="M41" s="3">
        <v>4</v>
      </c>
      <c r="N41" s="3">
        <v>0</v>
      </c>
      <c r="O41" s="3" t="s">
        <v>24</v>
      </c>
      <c r="P41" s="3" t="s">
        <v>25</v>
      </c>
      <c r="Q41" s="3">
        <v>1</v>
      </c>
      <c r="R41" s="3">
        <v>6</v>
      </c>
      <c r="S41" s="12">
        <v>1</v>
      </c>
      <c r="T41" s="17">
        <v>193</v>
      </c>
      <c r="U41" s="15">
        <f t="shared" si="1"/>
        <v>0</v>
      </c>
      <c r="V41" s="19">
        <v>288</v>
      </c>
      <c r="W41" s="20">
        <f t="shared" si="2"/>
        <v>1</v>
      </c>
      <c r="X41" s="19">
        <v>290</v>
      </c>
      <c r="Y41" s="20">
        <f t="shared" si="3"/>
        <v>1</v>
      </c>
      <c r="Z41" s="2"/>
      <c r="AA41" s="2"/>
      <c r="AB41" s="2"/>
    </row>
    <row r="42" spans="1:28">
      <c r="A42" s="3">
        <v>41</v>
      </c>
      <c r="B42" s="3" t="s">
        <v>155</v>
      </c>
      <c r="C42" s="3" t="s">
        <v>20</v>
      </c>
      <c r="D42" s="3">
        <v>1</v>
      </c>
      <c r="E42" s="3">
        <v>69</v>
      </c>
      <c r="F42" s="3">
        <f t="shared" si="0"/>
        <v>0</v>
      </c>
      <c r="G42" s="7">
        <v>429</v>
      </c>
      <c r="H42" s="3" t="s">
        <v>21</v>
      </c>
      <c r="I42" s="3">
        <v>0</v>
      </c>
      <c r="J42" s="3" t="s">
        <v>31</v>
      </c>
      <c r="K42" s="3">
        <v>0</v>
      </c>
      <c r="L42" s="3" t="s">
        <v>81</v>
      </c>
      <c r="M42" s="3">
        <v>4</v>
      </c>
      <c r="N42" s="3">
        <v>0</v>
      </c>
      <c r="O42" s="3" t="s">
        <v>24</v>
      </c>
      <c r="P42" s="3" t="s">
        <v>25</v>
      </c>
      <c r="Q42" s="3">
        <v>1</v>
      </c>
      <c r="R42" s="3">
        <v>8</v>
      </c>
      <c r="S42" s="12">
        <v>0</v>
      </c>
      <c r="T42" s="17">
        <v>145</v>
      </c>
      <c r="U42" s="15">
        <f t="shared" si="1"/>
        <v>0</v>
      </c>
      <c r="V42" s="19">
        <v>299</v>
      </c>
      <c r="W42" s="20">
        <f t="shared" si="2"/>
        <v>1</v>
      </c>
      <c r="X42" s="19">
        <v>300</v>
      </c>
      <c r="Y42" s="20">
        <f t="shared" si="3"/>
        <v>0</v>
      </c>
      <c r="Z42" s="2"/>
      <c r="AA42" s="2"/>
      <c r="AB42" s="2"/>
    </row>
    <row r="43" spans="1:28">
      <c r="A43" s="3">
        <v>42</v>
      </c>
      <c r="B43" s="3" t="s">
        <v>162</v>
      </c>
      <c r="C43" s="3" t="s">
        <v>20</v>
      </c>
      <c r="D43" s="3">
        <v>1</v>
      </c>
      <c r="E43" s="3">
        <v>63</v>
      </c>
      <c r="F43" s="3">
        <f t="shared" si="0"/>
        <v>0</v>
      </c>
      <c r="G43" s="7">
        <v>558</v>
      </c>
      <c r="H43" s="3" t="s">
        <v>21</v>
      </c>
      <c r="I43" s="3">
        <v>0</v>
      </c>
      <c r="J43" s="3" t="s">
        <v>31</v>
      </c>
      <c r="K43" s="3">
        <v>0</v>
      </c>
      <c r="L43" s="3" t="s">
        <v>23</v>
      </c>
      <c r="M43" s="3">
        <v>4</v>
      </c>
      <c r="N43" s="3">
        <v>0</v>
      </c>
      <c r="O43" s="3" t="s">
        <v>24</v>
      </c>
      <c r="P43" s="3" t="s">
        <v>25</v>
      </c>
      <c r="Q43" s="3">
        <v>1</v>
      </c>
      <c r="R43" s="3">
        <v>7</v>
      </c>
      <c r="S43" s="12">
        <v>0</v>
      </c>
      <c r="T43" s="17">
        <v>225</v>
      </c>
      <c r="U43" s="15">
        <f t="shared" si="1"/>
        <v>0</v>
      </c>
      <c r="V43" s="19">
        <v>300</v>
      </c>
      <c r="W43" s="20">
        <f t="shared" si="2"/>
        <v>0</v>
      </c>
      <c r="X43" s="19">
        <v>300</v>
      </c>
      <c r="Y43" s="20">
        <f t="shared" si="3"/>
        <v>0</v>
      </c>
      <c r="Z43" s="2"/>
      <c r="AA43" s="2"/>
      <c r="AB43" s="2"/>
    </row>
    <row r="44" spans="1:28">
      <c r="A44" s="3">
        <v>43</v>
      </c>
      <c r="B44" s="4" t="s">
        <v>165</v>
      </c>
      <c r="C44" s="4" t="s">
        <v>30</v>
      </c>
      <c r="D44" s="4">
        <v>0</v>
      </c>
      <c r="E44" s="4">
        <v>56</v>
      </c>
      <c r="F44" s="3">
        <f t="shared" si="0"/>
        <v>0</v>
      </c>
      <c r="G44" s="8">
        <v>2593</v>
      </c>
      <c r="H44" s="4" t="s">
        <v>21</v>
      </c>
      <c r="I44" s="4">
        <v>0</v>
      </c>
      <c r="J44" s="4" t="s">
        <v>22</v>
      </c>
      <c r="K44" s="4">
        <v>1</v>
      </c>
      <c r="L44" s="4" t="s">
        <v>110</v>
      </c>
      <c r="M44" s="4">
        <v>1</v>
      </c>
      <c r="N44" s="4">
        <v>1</v>
      </c>
      <c r="O44" s="4" t="s">
        <v>95</v>
      </c>
      <c r="P44" s="4" t="s">
        <v>25</v>
      </c>
      <c r="Q44" s="4">
        <v>1</v>
      </c>
      <c r="R44" s="4"/>
      <c r="S44" s="13" t="s">
        <v>172</v>
      </c>
      <c r="T44" s="17">
        <v>236</v>
      </c>
      <c r="U44" s="15">
        <f t="shared" si="1"/>
        <v>0</v>
      </c>
      <c r="V44" s="19">
        <v>300</v>
      </c>
      <c r="W44" s="20">
        <f t="shared" si="2"/>
        <v>0</v>
      </c>
      <c r="X44" s="19">
        <v>300</v>
      </c>
      <c r="Y44" s="20">
        <f t="shared" si="3"/>
        <v>0</v>
      </c>
      <c r="Z44" s="2"/>
      <c r="AA44" s="2"/>
      <c r="AB44" s="2"/>
    </row>
    <row r="46" spans="1:28">
      <c r="E46">
        <f>MEDIAN(E2:E44)</f>
        <v>57</v>
      </c>
    </row>
    <row r="47" spans="1:28">
      <c r="E47" s="21">
        <v>56</v>
      </c>
      <c r="R47">
        <f>MEDIAN(R2:R43)</f>
        <v>7</v>
      </c>
      <c r="T47">
        <f>MEDIAN(T2:T44)</f>
        <v>145</v>
      </c>
      <c r="V47">
        <f>MEDIAN(V2:V44)</f>
        <v>300</v>
      </c>
      <c r="X47">
        <f>MEDIAN(X2:X44)</f>
        <v>300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95 cases</vt:lpstr>
      <vt:lpstr>non-pap</vt:lpstr>
      <vt:lpstr>pap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Saowaluk S.</dc:creator>
  <cp:lastModifiedBy>Kulthida Vaeteewoottacharn</cp:lastModifiedBy>
  <dcterms:created xsi:type="dcterms:W3CDTF">2023-09-05T06:56:31Z</dcterms:created>
  <dcterms:modified xsi:type="dcterms:W3CDTF">2024-10-04T16:54:19Z</dcterms:modified>
</cp:coreProperties>
</file>