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辉曼生物\投稿文章\HM011投稿文件\Peer J\"/>
    </mc:Choice>
  </mc:AlternateContent>
  <xr:revisionPtr revIDLastSave="0" documentId="13_ncr:1_{44FCB4A4-EB00-4BE7-8036-EBC669CD368C}" xr6:coauthVersionLast="47" xr6:coauthVersionMax="47" xr10:uidLastSave="{00000000-0000-0000-0000-000000000000}"/>
  <bookViews>
    <workbookView xWindow="-98" yWindow="-98" windowWidth="21795" windowHeight="12975" xr2:uid="{ECE460F0-1DF7-4F41-AD8E-AF4882B3359B}"/>
  </bookViews>
  <sheets>
    <sheet name="pdgfb" sheetId="1" r:id="rId1"/>
    <sheet name="KLF4" sheetId="3" r:id="rId2"/>
    <sheet name="CD74" sheetId="5" r:id="rId3"/>
    <sheet name="CCL20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3" l="1"/>
  <c r="I12" i="3"/>
  <c r="H14" i="3"/>
  <c r="I14" i="3"/>
  <c r="H15" i="3"/>
  <c r="I15" i="3"/>
  <c r="H16" i="3"/>
  <c r="I16" i="3"/>
  <c r="J17" i="3" s="1"/>
  <c r="H17" i="3"/>
  <c r="I17" i="3"/>
  <c r="H18" i="3"/>
  <c r="I18" i="3"/>
  <c r="H20" i="3"/>
  <c r="I20" i="3"/>
  <c r="H21" i="3"/>
  <c r="I21" i="3"/>
  <c r="H22" i="3"/>
  <c r="I22" i="3"/>
  <c r="J23" i="3" s="1"/>
  <c r="H23" i="3"/>
  <c r="I23" i="3"/>
  <c r="H24" i="3"/>
  <c r="I24" i="3" s="1"/>
  <c r="H25" i="3"/>
  <c r="I25" i="3" s="1"/>
  <c r="H27" i="3"/>
  <c r="I27" i="3"/>
  <c r="H28" i="3"/>
  <c r="I28" i="3"/>
  <c r="J29" i="3" s="1"/>
  <c r="H29" i="3"/>
  <c r="I29" i="3"/>
  <c r="H30" i="3"/>
  <c r="I30" i="3"/>
  <c r="H31" i="3"/>
  <c r="I31" i="3" s="1"/>
  <c r="K32" i="3" s="1"/>
  <c r="H32" i="3"/>
  <c r="I32" i="3"/>
  <c r="H33" i="3"/>
  <c r="I33" i="3"/>
  <c r="H34" i="3"/>
  <c r="I34" i="3"/>
  <c r="J35" i="3" s="1"/>
  <c r="H35" i="3"/>
  <c r="I35" i="3"/>
  <c r="H36" i="3"/>
  <c r="I36" i="3"/>
  <c r="J38" i="3" s="1"/>
  <c r="H37" i="3"/>
  <c r="I37" i="3" s="1"/>
  <c r="K38" i="3" s="1"/>
  <c r="H38" i="3"/>
  <c r="I38" i="3"/>
  <c r="H42" i="3"/>
  <c r="I42" i="3"/>
  <c r="H43" i="3"/>
  <c r="I43" i="3" s="1"/>
  <c r="H44" i="3"/>
  <c r="I44" i="3"/>
  <c r="H45" i="3"/>
  <c r="I45" i="3"/>
  <c r="H46" i="3"/>
  <c r="I46" i="3"/>
  <c r="J47" i="3" s="1"/>
  <c r="H47" i="3"/>
  <c r="I47" i="3"/>
  <c r="H48" i="3"/>
  <c r="I48" i="3"/>
  <c r="J50" i="3" s="1"/>
  <c r="H49" i="3"/>
  <c r="I49" i="3" s="1"/>
  <c r="K50" i="3" s="1"/>
  <c r="H50" i="3"/>
  <c r="I50" i="3"/>
  <c r="H51" i="3"/>
  <c r="I51" i="3"/>
  <c r="H52" i="3"/>
  <c r="I52" i="3"/>
  <c r="J53" i="3" s="1"/>
  <c r="H53" i="3"/>
  <c r="I53" i="3"/>
  <c r="H54" i="3"/>
  <c r="I54" i="3"/>
  <c r="J56" i="3" s="1"/>
  <c r="H55" i="3"/>
  <c r="I55" i="3" s="1"/>
  <c r="K56" i="3" s="1"/>
  <c r="H56" i="3"/>
  <c r="I56" i="3"/>
  <c r="H57" i="3"/>
  <c r="I57" i="3"/>
  <c r="K59" i="3" s="1"/>
  <c r="H58" i="3"/>
  <c r="I58" i="3"/>
  <c r="J59" i="3" s="1"/>
  <c r="H59" i="3"/>
  <c r="I59" i="3"/>
  <c r="H60" i="3"/>
  <c r="I60" i="3"/>
  <c r="J62" i="3" s="1"/>
  <c r="H61" i="3"/>
  <c r="I61" i="3" s="1"/>
  <c r="K62" i="3" s="1"/>
  <c r="H62" i="3"/>
  <c r="I62" i="3"/>
  <c r="H63" i="3"/>
  <c r="I63" i="3"/>
  <c r="K65" i="3" s="1"/>
  <c r="H64" i="3"/>
  <c r="I64" i="3"/>
  <c r="J65" i="3" s="1"/>
  <c r="H65" i="3"/>
  <c r="I65" i="3"/>
  <c r="H66" i="3"/>
  <c r="I66" i="3"/>
  <c r="J68" i="3" s="1"/>
  <c r="H67" i="3"/>
  <c r="I67" i="3" s="1"/>
  <c r="K68" i="3" s="1"/>
  <c r="H68" i="3"/>
  <c r="I68" i="3"/>
  <c r="H69" i="3"/>
  <c r="I69" i="3"/>
  <c r="K71" i="3" s="1"/>
  <c r="H70" i="3"/>
  <c r="I70" i="3"/>
  <c r="J71" i="3" s="1"/>
  <c r="H71" i="3"/>
  <c r="I71" i="3"/>
  <c r="H72" i="3"/>
  <c r="I72" i="3"/>
  <c r="J74" i="3" s="1"/>
  <c r="H73" i="3"/>
  <c r="I73" i="3" s="1"/>
  <c r="K74" i="3" s="1"/>
  <c r="H74" i="3"/>
  <c r="I74" i="3"/>
  <c r="H75" i="3"/>
  <c r="I75" i="3"/>
  <c r="H76" i="3"/>
  <c r="I76" i="3"/>
  <c r="J77" i="3" s="1"/>
  <c r="H77" i="3"/>
  <c r="I77" i="3"/>
  <c r="H81" i="3"/>
  <c r="I81" i="3"/>
  <c r="H82" i="3"/>
  <c r="I82" i="3"/>
  <c r="J83" i="3" s="1"/>
  <c r="H83" i="3"/>
  <c r="I83" i="3"/>
  <c r="H84" i="3"/>
  <c r="I84" i="3"/>
  <c r="J86" i="3" s="1"/>
  <c r="H85" i="3"/>
  <c r="I85" i="3" s="1"/>
  <c r="K86" i="3" s="1"/>
  <c r="H86" i="3"/>
  <c r="I86" i="3"/>
  <c r="H87" i="3"/>
  <c r="I87" i="3"/>
  <c r="H88" i="3"/>
  <c r="I88" i="3"/>
  <c r="J89" i="3" s="1"/>
  <c r="H89" i="3"/>
  <c r="I89" i="3"/>
  <c r="H90" i="3"/>
  <c r="I90" i="3"/>
  <c r="H91" i="3"/>
  <c r="I91" i="3" s="1"/>
  <c r="K92" i="3" s="1"/>
  <c r="H92" i="3"/>
  <c r="I92" i="3"/>
  <c r="H93" i="3"/>
  <c r="I93" i="3"/>
  <c r="H94" i="3"/>
  <c r="I94" i="3"/>
  <c r="J95" i="3" s="1"/>
  <c r="H95" i="3"/>
  <c r="I95" i="3"/>
  <c r="H112" i="3"/>
  <c r="I112" i="3"/>
  <c r="H114" i="3"/>
  <c r="I114" i="3"/>
  <c r="H121" i="3"/>
  <c r="I121" i="3" s="1"/>
  <c r="H122" i="3"/>
  <c r="I122" i="3"/>
  <c r="H123" i="3"/>
  <c r="I123" i="3"/>
  <c r="H124" i="3"/>
  <c r="I124" i="3"/>
  <c r="J125" i="3" s="1"/>
  <c r="H125" i="3"/>
  <c r="I125" i="3"/>
  <c r="H126" i="3"/>
  <c r="I126" i="3"/>
  <c r="H127" i="3"/>
  <c r="I127" i="3" s="1"/>
  <c r="K128" i="3" s="1"/>
  <c r="H128" i="3"/>
  <c r="I128" i="3"/>
  <c r="H129" i="3"/>
  <c r="I129" i="3"/>
  <c r="H130" i="3"/>
  <c r="I130" i="3"/>
  <c r="H131" i="3"/>
  <c r="I131" i="3" s="1"/>
  <c r="H132" i="3"/>
  <c r="I132" i="3"/>
  <c r="H133" i="3"/>
  <c r="I133" i="3" s="1"/>
  <c r="K134" i="3" s="1"/>
  <c r="H134" i="3"/>
  <c r="I134" i="3"/>
  <c r="H135" i="3"/>
  <c r="I135" i="3"/>
  <c r="H136" i="3"/>
  <c r="I136" i="3"/>
  <c r="H139" i="3"/>
  <c r="I139" i="3" s="1"/>
  <c r="H140" i="3"/>
  <c r="I140" i="3"/>
  <c r="H141" i="3"/>
  <c r="I141" i="3"/>
  <c r="H142" i="3"/>
  <c r="I142" i="3"/>
  <c r="J143" i="3" s="1"/>
  <c r="H143" i="3"/>
  <c r="I143" i="3"/>
  <c r="H147" i="3"/>
  <c r="I147" i="3"/>
  <c r="H148" i="3"/>
  <c r="I148" i="3"/>
  <c r="H154" i="3"/>
  <c r="I154" i="3"/>
  <c r="H155" i="3"/>
  <c r="I155" i="3"/>
  <c r="H156" i="3"/>
  <c r="I156" i="3"/>
  <c r="J158" i="3" s="1"/>
  <c r="H157" i="3"/>
  <c r="I157" i="3" s="1"/>
  <c r="K158" i="3" s="1"/>
  <c r="H158" i="3"/>
  <c r="I158" i="3"/>
  <c r="H159" i="3"/>
  <c r="I159" i="3"/>
  <c r="H160" i="3"/>
  <c r="I160" i="3"/>
  <c r="J161" i="3" s="1"/>
  <c r="H161" i="3"/>
  <c r="I161" i="3"/>
  <c r="H162" i="3"/>
  <c r="I162" i="3"/>
  <c r="J164" i="3" s="1"/>
  <c r="H163" i="3"/>
  <c r="I163" i="3" s="1"/>
  <c r="K164" i="3" s="1"/>
  <c r="H164" i="3"/>
  <c r="I164" i="3"/>
  <c r="H165" i="3"/>
  <c r="I165" i="3"/>
  <c r="H166" i="3"/>
  <c r="I166" i="3"/>
  <c r="K167" i="3" s="1"/>
  <c r="H167" i="3"/>
  <c r="I167" i="3"/>
  <c r="J167" i="3" s="1"/>
  <c r="H168" i="3"/>
  <c r="I168" i="3"/>
  <c r="H169" i="3"/>
  <c r="I169" i="3" s="1"/>
  <c r="K170" i="3" s="1"/>
  <c r="H170" i="3"/>
  <c r="I170" i="3"/>
  <c r="F9" i="3"/>
  <c r="H9" i="3" s="1"/>
  <c r="I9" i="3" s="1"/>
  <c r="F10" i="3"/>
  <c r="H10" i="3" s="1"/>
  <c r="I10" i="3" s="1"/>
  <c r="F11" i="3"/>
  <c r="H11" i="3" s="1"/>
  <c r="I11" i="3" s="1"/>
  <c r="F12" i="3"/>
  <c r="F13" i="3"/>
  <c r="H13" i="3" s="1"/>
  <c r="I13" i="3" s="1"/>
  <c r="K14" i="3" s="1"/>
  <c r="F14" i="3"/>
  <c r="F15" i="3"/>
  <c r="F16" i="3"/>
  <c r="F17" i="3"/>
  <c r="F18" i="3"/>
  <c r="F19" i="3"/>
  <c r="H19" i="3" s="1"/>
  <c r="I19" i="3" s="1"/>
  <c r="K20" i="3" s="1"/>
  <c r="F20" i="3"/>
  <c r="F21" i="3"/>
  <c r="F22" i="3"/>
  <c r="F23" i="3"/>
  <c r="F24" i="3"/>
  <c r="F25" i="3"/>
  <c r="F26" i="3"/>
  <c r="H26" i="3" s="1"/>
  <c r="I26" i="3" s="1"/>
  <c r="F27" i="3"/>
  <c r="F28" i="3"/>
  <c r="F29" i="3"/>
  <c r="F30" i="3"/>
  <c r="F31" i="3"/>
  <c r="F32" i="3"/>
  <c r="F33" i="3"/>
  <c r="F34" i="3"/>
  <c r="F35" i="3"/>
  <c r="F36" i="3"/>
  <c r="F37" i="3"/>
  <c r="F38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H78" i="3" s="1"/>
  <c r="I78" i="3" s="1"/>
  <c r="F79" i="3"/>
  <c r="H79" i="3" s="1"/>
  <c r="I79" i="3" s="1"/>
  <c r="F80" i="3"/>
  <c r="H80" i="3" s="1"/>
  <c r="I80" i="3" s="1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111" i="3"/>
  <c r="H111" i="3" s="1"/>
  <c r="I111" i="3" s="1"/>
  <c r="F112" i="3"/>
  <c r="F113" i="3"/>
  <c r="H113" i="3" s="1"/>
  <c r="I113" i="3" s="1"/>
  <c r="F114" i="3"/>
  <c r="F115" i="3"/>
  <c r="H115" i="3" s="1"/>
  <c r="I115" i="3" s="1"/>
  <c r="F116" i="3"/>
  <c r="H116" i="3" s="1"/>
  <c r="I116" i="3" s="1"/>
  <c r="F120" i="3"/>
  <c r="H120" i="3" s="1"/>
  <c r="I120" i="3" s="1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H137" i="3" s="1"/>
  <c r="I137" i="3" s="1"/>
  <c r="F138" i="3"/>
  <c r="H138" i="3" s="1"/>
  <c r="I138" i="3" s="1"/>
  <c r="F139" i="3"/>
  <c r="F140" i="3"/>
  <c r="F141" i="3"/>
  <c r="F142" i="3"/>
  <c r="F143" i="3"/>
  <c r="F147" i="3"/>
  <c r="F148" i="3"/>
  <c r="F149" i="3"/>
  <c r="H149" i="3" s="1"/>
  <c r="I149" i="3" s="1"/>
  <c r="F153" i="3"/>
  <c r="H153" i="3" s="1"/>
  <c r="I153" i="3" s="1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D11" i="3"/>
  <c r="D14" i="3"/>
  <c r="D17" i="3"/>
  <c r="D20" i="3"/>
  <c r="D23" i="3"/>
  <c r="D26" i="3"/>
  <c r="D29" i="3"/>
  <c r="D32" i="3"/>
  <c r="D35" i="3"/>
  <c r="D38" i="3"/>
  <c r="D41" i="3"/>
  <c r="F41" i="3" s="1"/>
  <c r="H41" i="3" s="1"/>
  <c r="I41" i="3" s="1"/>
  <c r="D44" i="3"/>
  <c r="D47" i="3"/>
  <c r="D50" i="3"/>
  <c r="D53" i="3"/>
  <c r="D56" i="3"/>
  <c r="D59" i="3"/>
  <c r="D62" i="3"/>
  <c r="D65" i="3"/>
  <c r="D68" i="3"/>
  <c r="D71" i="3"/>
  <c r="D74" i="3"/>
  <c r="D77" i="3"/>
  <c r="D80" i="3"/>
  <c r="D83" i="3"/>
  <c r="D86" i="3"/>
  <c r="D89" i="3"/>
  <c r="D92" i="3"/>
  <c r="D95" i="3"/>
  <c r="D98" i="3"/>
  <c r="F96" i="3" s="1"/>
  <c r="H96" i="3" s="1"/>
  <c r="I96" i="3" s="1"/>
  <c r="D101" i="3"/>
  <c r="F100" i="3" s="1"/>
  <c r="H100" i="3" s="1"/>
  <c r="I100" i="3" s="1"/>
  <c r="D104" i="3"/>
  <c r="F102" i="3" s="1"/>
  <c r="H102" i="3" s="1"/>
  <c r="I102" i="3" s="1"/>
  <c r="D107" i="3"/>
  <c r="F105" i="3" s="1"/>
  <c r="H105" i="3" s="1"/>
  <c r="I105" i="3" s="1"/>
  <c r="D110" i="3"/>
  <c r="F108" i="3" s="1"/>
  <c r="H108" i="3" s="1"/>
  <c r="I108" i="3" s="1"/>
  <c r="D113" i="3"/>
  <c r="D116" i="3"/>
  <c r="D119" i="3"/>
  <c r="F118" i="3" s="1"/>
  <c r="H118" i="3" s="1"/>
  <c r="I118" i="3" s="1"/>
  <c r="D122" i="3"/>
  <c r="D125" i="3"/>
  <c r="D128" i="3"/>
  <c r="D131" i="3"/>
  <c r="D134" i="3"/>
  <c r="D137" i="3"/>
  <c r="D140" i="3"/>
  <c r="D143" i="3"/>
  <c r="D146" i="3"/>
  <c r="F145" i="3" s="1"/>
  <c r="H145" i="3" s="1"/>
  <c r="I145" i="3" s="1"/>
  <c r="D149" i="3"/>
  <c r="D152" i="3"/>
  <c r="F151" i="3" s="1"/>
  <c r="H151" i="3" s="1"/>
  <c r="I151" i="3" s="1"/>
  <c r="D155" i="3"/>
  <c r="D158" i="3"/>
  <c r="D161" i="3"/>
  <c r="D164" i="3"/>
  <c r="D167" i="3"/>
  <c r="D170" i="3"/>
  <c r="G5" i="3"/>
  <c r="F8" i="3"/>
  <c r="F7" i="3"/>
  <c r="F6" i="3"/>
  <c r="F5" i="3"/>
  <c r="F4" i="3"/>
  <c r="F3" i="3"/>
  <c r="D8" i="3"/>
  <c r="D5" i="3"/>
  <c r="D170" i="6"/>
  <c r="F170" i="6" s="1"/>
  <c r="H170" i="6" s="1"/>
  <c r="I170" i="6" s="1"/>
  <c r="D167" i="6"/>
  <c r="F167" i="6" s="1"/>
  <c r="H167" i="6" s="1"/>
  <c r="I167" i="6" s="1"/>
  <c r="F166" i="6"/>
  <c r="H166" i="6" s="1"/>
  <c r="I166" i="6" s="1"/>
  <c r="D164" i="6"/>
  <c r="F163" i="6" s="1"/>
  <c r="H163" i="6" s="1"/>
  <c r="I163" i="6" s="1"/>
  <c r="D161" i="6"/>
  <c r="F161" i="6" s="1"/>
  <c r="H161" i="6" s="1"/>
  <c r="I161" i="6" s="1"/>
  <c r="D158" i="6"/>
  <c r="F158" i="6" s="1"/>
  <c r="H158" i="6" s="1"/>
  <c r="I158" i="6" s="1"/>
  <c r="D155" i="6"/>
  <c r="F155" i="6" s="1"/>
  <c r="H155" i="6" s="1"/>
  <c r="I155" i="6" s="1"/>
  <c r="F154" i="6"/>
  <c r="H154" i="6" s="1"/>
  <c r="I154" i="6" s="1"/>
  <c r="D152" i="6"/>
  <c r="F151" i="6" s="1"/>
  <c r="H151" i="6" s="1"/>
  <c r="I151" i="6" s="1"/>
  <c r="D149" i="6"/>
  <c r="F149" i="6" s="1"/>
  <c r="H149" i="6" s="1"/>
  <c r="I149" i="6" s="1"/>
  <c r="D146" i="6"/>
  <c r="F146" i="6" s="1"/>
  <c r="H146" i="6" s="1"/>
  <c r="I146" i="6" s="1"/>
  <c r="D143" i="6"/>
  <c r="F143" i="6" s="1"/>
  <c r="H143" i="6" s="1"/>
  <c r="I143" i="6" s="1"/>
  <c r="F142" i="6"/>
  <c r="H142" i="6" s="1"/>
  <c r="I142" i="6" s="1"/>
  <c r="D140" i="6"/>
  <c r="F139" i="6" s="1"/>
  <c r="H139" i="6" s="1"/>
  <c r="I139" i="6" s="1"/>
  <c r="D137" i="6"/>
  <c r="F137" i="6" s="1"/>
  <c r="H137" i="6" s="1"/>
  <c r="I137" i="6" s="1"/>
  <c r="D134" i="6"/>
  <c r="F133" i="6" s="1"/>
  <c r="H133" i="6" s="1"/>
  <c r="I133" i="6" s="1"/>
  <c r="D131" i="6"/>
  <c r="F131" i="6" s="1"/>
  <c r="H131" i="6" s="1"/>
  <c r="I131" i="6" s="1"/>
  <c r="F130" i="6"/>
  <c r="H130" i="6" s="1"/>
  <c r="I130" i="6" s="1"/>
  <c r="D128" i="6"/>
  <c r="F127" i="6" s="1"/>
  <c r="H127" i="6" s="1"/>
  <c r="I127" i="6" s="1"/>
  <c r="D125" i="6"/>
  <c r="F125" i="6" s="1"/>
  <c r="H125" i="6" s="1"/>
  <c r="I125" i="6" s="1"/>
  <c r="D86" i="6"/>
  <c r="F86" i="6" s="1"/>
  <c r="H86" i="6" s="1"/>
  <c r="I86" i="6" s="1"/>
  <c r="F83" i="6"/>
  <c r="H83" i="6" s="1"/>
  <c r="I83" i="6" s="1"/>
  <c r="D83" i="6"/>
  <c r="F81" i="6" s="1"/>
  <c r="H81" i="6" s="1"/>
  <c r="I81" i="6" s="1"/>
  <c r="H82" i="6"/>
  <c r="I82" i="6" s="1"/>
  <c r="F82" i="6"/>
  <c r="D80" i="6"/>
  <c r="F80" i="6" s="1"/>
  <c r="H80" i="6" s="1"/>
  <c r="I80" i="6" s="1"/>
  <c r="F79" i="6"/>
  <c r="H79" i="6" s="1"/>
  <c r="I79" i="6" s="1"/>
  <c r="F78" i="6"/>
  <c r="H78" i="6" s="1"/>
  <c r="I78" i="6" s="1"/>
  <c r="D77" i="6"/>
  <c r="F77" i="6" s="1"/>
  <c r="H77" i="6" s="1"/>
  <c r="I77" i="6" s="1"/>
  <c r="F76" i="6"/>
  <c r="H76" i="6" s="1"/>
  <c r="I76" i="6" s="1"/>
  <c r="H75" i="6"/>
  <c r="I75" i="6" s="1"/>
  <c r="F75" i="6"/>
  <c r="D74" i="6"/>
  <c r="F74" i="6" s="1"/>
  <c r="H74" i="6" s="1"/>
  <c r="I74" i="6" s="1"/>
  <c r="F71" i="6"/>
  <c r="H71" i="6" s="1"/>
  <c r="I71" i="6" s="1"/>
  <c r="D71" i="6"/>
  <c r="F69" i="6" s="1"/>
  <c r="H69" i="6" s="1"/>
  <c r="I69" i="6" s="1"/>
  <c r="H70" i="6"/>
  <c r="I70" i="6" s="1"/>
  <c r="F70" i="6"/>
  <c r="D68" i="6"/>
  <c r="F68" i="6" s="1"/>
  <c r="H68" i="6" s="1"/>
  <c r="I68" i="6" s="1"/>
  <c r="F66" i="6"/>
  <c r="H66" i="6" s="1"/>
  <c r="I66" i="6" s="1"/>
  <c r="D65" i="6"/>
  <c r="F65" i="6" s="1"/>
  <c r="H65" i="6" s="1"/>
  <c r="I65" i="6" s="1"/>
  <c r="F64" i="6"/>
  <c r="H64" i="6" s="1"/>
  <c r="I64" i="6" s="1"/>
  <c r="H63" i="6"/>
  <c r="I63" i="6" s="1"/>
  <c r="F63" i="6"/>
  <c r="D62" i="6"/>
  <c r="F62" i="6" s="1"/>
  <c r="H62" i="6" s="1"/>
  <c r="I62" i="6" s="1"/>
  <c r="F59" i="6"/>
  <c r="H59" i="6" s="1"/>
  <c r="I59" i="6" s="1"/>
  <c r="D59" i="6"/>
  <c r="F57" i="6" s="1"/>
  <c r="H57" i="6" s="1"/>
  <c r="I57" i="6" s="1"/>
  <c r="H58" i="6"/>
  <c r="I58" i="6" s="1"/>
  <c r="F58" i="6"/>
  <c r="D56" i="6"/>
  <c r="F56" i="6" s="1"/>
  <c r="H56" i="6" s="1"/>
  <c r="I56" i="6" s="1"/>
  <c r="F55" i="6"/>
  <c r="H55" i="6" s="1"/>
  <c r="I55" i="6" s="1"/>
  <c r="F54" i="6"/>
  <c r="H54" i="6" s="1"/>
  <c r="I54" i="6" s="1"/>
  <c r="D53" i="6"/>
  <c r="F53" i="6" s="1"/>
  <c r="H53" i="6" s="1"/>
  <c r="I53" i="6" s="1"/>
  <c r="F52" i="6"/>
  <c r="H52" i="6" s="1"/>
  <c r="I52" i="6" s="1"/>
  <c r="H51" i="6"/>
  <c r="I51" i="6" s="1"/>
  <c r="F51" i="6"/>
  <c r="D50" i="6"/>
  <c r="F49" i="6" s="1"/>
  <c r="H49" i="6" s="1"/>
  <c r="I49" i="6" s="1"/>
  <c r="F47" i="6"/>
  <c r="H47" i="6" s="1"/>
  <c r="I47" i="6" s="1"/>
  <c r="D47" i="6"/>
  <c r="F45" i="6" s="1"/>
  <c r="H45" i="6" s="1"/>
  <c r="I45" i="6" s="1"/>
  <c r="F46" i="6"/>
  <c r="H46" i="6" s="1"/>
  <c r="I46" i="6" s="1"/>
  <c r="D44" i="6"/>
  <c r="F44" i="6" s="1"/>
  <c r="H44" i="6" s="1"/>
  <c r="I44" i="6" s="1"/>
  <c r="F43" i="6"/>
  <c r="H43" i="6" s="1"/>
  <c r="I43" i="6" s="1"/>
  <c r="F42" i="6"/>
  <c r="H42" i="6" s="1"/>
  <c r="I42" i="6" s="1"/>
  <c r="D41" i="6"/>
  <c r="F41" i="6" s="1"/>
  <c r="H41" i="6" s="1"/>
  <c r="I41" i="6" s="1"/>
  <c r="F40" i="6"/>
  <c r="H40" i="6" s="1"/>
  <c r="I40" i="6" s="1"/>
  <c r="H39" i="6"/>
  <c r="I39" i="6" s="1"/>
  <c r="F39" i="6"/>
  <c r="F122" i="6"/>
  <c r="D122" i="6"/>
  <c r="F121" i="6" s="1"/>
  <c r="F119" i="6"/>
  <c r="D119" i="6"/>
  <c r="F117" i="6" s="1"/>
  <c r="H117" i="6" s="1"/>
  <c r="I117" i="6" s="1"/>
  <c r="F118" i="6"/>
  <c r="F116" i="6"/>
  <c r="H116" i="6" s="1"/>
  <c r="I116" i="6" s="1"/>
  <c r="D116" i="6"/>
  <c r="F114" i="6" s="1"/>
  <c r="H114" i="6" s="1"/>
  <c r="I114" i="6" s="1"/>
  <c r="F115" i="6"/>
  <c r="D113" i="6"/>
  <c r="F113" i="6" s="1"/>
  <c r="F112" i="6"/>
  <c r="F111" i="6"/>
  <c r="H111" i="6" s="1"/>
  <c r="I111" i="6" s="1"/>
  <c r="F110" i="6"/>
  <c r="H110" i="6" s="1"/>
  <c r="I110" i="6" s="1"/>
  <c r="D110" i="6"/>
  <c r="F109" i="6" s="1"/>
  <c r="H109" i="6" s="1"/>
  <c r="I109" i="6" s="1"/>
  <c r="F107" i="6"/>
  <c r="D107" i="6"/>
  <c r="F105" i="6" s="1"/>
  <c r="F106" i="6"/>
  <c r="H106" i="6" s="1"/>
  <c r="I106" i="6" s="1"/>
  <c r="F104" i="6"/>
  <c r="D104" i="6"/>
  <c r="F102" i="6" s="1"/>
  <c r="F103" i="6"/>
  <c r="D101" i="6"/>
  <c r="F101" i="6" s="1"/>
  <c r="H101" i="6" s="1"/>
  <c r="I101" i="6" s="1"/>
  <c r="F100" i="6"/>
  <c r="F99" i="6"/>
  <c r="H99" i="6" s="1"/>
  <c r="I99" i="6" s="1"/>
  <c r="F98" i="6"/>
  <c r="H98" i="6" s="1"/>
  <c r="I98" i="6" s="1"/>
  <c r="D98" i="6"/>
  <c r="F97" i="6" s="1"/>
  <c r="H97" i="6" s="1"/>
  <c r="I97" i="6" s="1"/>
  <c r="F95" i="6"/>
  <c r="D95" i="6"/>
  <c r="F93" i="6" s="1"/>
  <c r="F94" i="6"/>
  <c r="H94" i="6" s="1"/>
  <c r="I94" i="6" s="1"/>
  <c r="F92" i="6"/>
  <c r="H92" i="6" s="1"/>
  <c r="I92" i="6" s="1"/>
  <c r="D92" i="6"/>
  <c r="F90" i="6" s="1"/>
  <c r="H90" i="6" s="1"/>
  <c r="I90" i="6" s="1"/>
  <c r="F91" i="6"/>
  <c r="D89" i="6"/>
  <c r="F89" i="6" s="1"/>
  <c r="F88" i="6"/>
  <c r="H88" i="6" s="1"/>
  <c r="I88" i="6" s="1"/>
  <c r="F87" i="6"/>
  <c r="F38" i="6"/>
  <c r="D38" i="6"/>
  <c r="F37" i="6" s="1"/>
  <c r="F35" i="6"/>
  <c r="H35" i="6" s="1"/>
  <c r="I35" i="6" s="1"/>
  <c r="D35" i="6"/>
  <c r="F33" i="6" s="1"/>
  <c r="H33" i="6" s="1"/>
  <c r="I33" i="6" s="1"/>
  <c r="F34" i="6"/>
  <c r="F32" i="6"/>
  <c r="H32" i="6" s="1"/>
  <c r="I32" i="6" s="1"/>
  <c r="D32" i="6"/>
  <c r="F30" i="6" s="1"/>
  <c r="H30" i="6" s="1"/>
  <c r="I30" i="6" s="1"/>
  <c r="F31" i="6"/>
  <c r="H31" i="6" s="1"/>
  <c r="I31" i="6" s="1"/>
  <c r="D29" i="6"/>
  <c r="F29" i="6" s="1"/>
  <c r="H29" i="6" s="1"/>
  <c r="I29" i="6" s="1"/>
  <c r="F28" i="6"/>
  <c r="H28" i="6" s="1"/>
  <c r="I28" i="6" s="1"/>
  <c r="F27" i="6"/>
  <c r="H27" i="6" s="1"/>
  <c r="I27" i="6" s="1"/>
  <c r="F26" i="6"/>
  <c r="D26" i="6"/>
  <c r="F25" i="6" s="1"/>
  <c r="F23" i="6"/>
  <c r="H23" i="6" s="1"/>
  <c r="I23" i="6" s="1"/>
  <c r="D23" i="6"/>
  <c r="F21" i="6" s="1"/>
  <c r="H21" i="6" s="1"/>
  <c r="I21" i="6" s="1"/>
  <c r="F22" i="6"/>
  <c r="H22" i="6" s="1"/>
  <c r="I22" i="6" s="1"/>
  <c r="F20" i="6"/>
  <c r="H20" i="6" s="1"/>
  <c r="I20" i="6" s="1"/>
  <c r="D20" i="6"/>
  <c r="F18" i="6" s="1"/>
  <c r="F19" i="6"/>
  <c r="H19" i="6" s="1"/>
  <c r="I19" i="6" s="1"/>
  <c r="D17" i="6"/>
  <c r="F17" i="6" s="1"/>
  <c r="H17" i="6" s="1"/>
  <c r="I17" i="6" s="1"/>
  <c r="F16" i="6"/>
  <c r="F15" i="6"/>
  <c r="H15" i="6" s="1"/>
  <c r="I15" i="6" s="1"/>
  <c r="F14" i="6"/>
  <c r="H14" i="6" s="1"/>
  <c r="I14" i="6" s="1"/>
  <c r="D14" i="6"/>
  <c r="F13" i="6" s="1"/>
  <c r="H13" i="6" s="1"/>
  <c r="I13" i="6" s="1"/>
  <c r="F11" i="6"/>
  <c r="H11" i="6" s="1"/>
  <c r="I11" i="6" s="1"/>
  <c r="D11" i="6"/>
  <c r="F9" i="6" s="1"/>
  <c r="H9" i="6" s="1"/>
  <c r="I9" i="6" s="1"/>
  <c r="F10" i="6"/>
  <c r="H10" i="6" s="1"/>
  <c r="I10" i="6" s="1"/>
  <c r="F8" i="6"/>
  <c r="D8" i="6"/>
  <c r="F6" i="6" s="1"/>
  <c r="F7" i="6"/>
  <c r="H7" i="6" s="1"/>
  <c r="I7" i="6" s="1"/>
  <c r="F5" i="6"/>
  <c r="H5" i="6" s="1"/>
  <c r="I5" i="6" s="1"/>
  <c r="D5" i="6"/>
  <c r="F4" i="6"/>
  <c r="F3" i="6"/>
  <c r="G5" i="6" s="1"/>
  <c r="D170" i="5"/>
  <c r="F170" i="5" s="1"/>
  <c r="F83" i="5"/>
  <c r="D86" i="5"/>
  <c r="F84" i="5" s="1"/>
  <c r="D8" i="5"/>
  <c r="D11" i="5"/>
  <c r="D14" i="5"/>
  <c r="D17" i="5"/>
  <c r="F15" i="5" s="1"/>
  <c r="D20" i="5"/>
  <c r="F18" i="5" s="1"/>
  <c r="D23" i="5"/>
  <c r="F21" i="5" s="1"/>
  <c r="D26" i="5"/>
  <c r="F25" i="5" s="1"/>
  <c r="D29" i="5"/>
  <c r="F29" i="5" s="1"/>
  <c r="D32" i="5"/>
  <c r="F30" i="5" s="1"/>
  <c r="D35" i="5"/>
  <c r="F33" i="5" s="1"/>
  <c r="D38" i="5"/>
  <c r="F37" i="5" s="1"/>
  <c r="D41" i="5"/>
  <c r="F41" i="5" s="1"/>
  <c r="D44" i="5"/>
  <c r="F43" i="5" s="1"/>
  <c r="D47" i="5"/>
  <c r="F47" i="5" s="1"/>
  <c r="D50" i="5"/>
  <c r="D53" i="5"/>
  <c r="F51" i="5" s="1"/>
  <c r="D56" i="5"/>
  <c r="D59" i="5"/>
  <c r="D62" i="5"/>
  <c r="D65" i="5"/>
  <c r="F65" i="5" s="1"/>
  <c r="D68" i="5"/>
  <c r="F66" i="5" s="1"/>
  <c r="D71" i="5"/>
  <c r="F69" i="5" s="1"/>
  <c r="D74" i="5"/>
  <c r="F73" i="5" s="1"/>
  <c r="D77" i="5"/>
  <c r="F75" i="5" s="1"/>
  <c r="D80" i="5"/>
  <c r="F80" i="5" s="1"/>
  <c r="D83" i="5"/>
  <c r="F12" i="5"/>
  <c r="F13" i="5"/>
  <c r="F14" i="5"/>
  <c r="F17" i="5"/>
  <c r="F26" i="5"/>
  <c r="F27" i="5"/>
  <c r="F28" i="5"/>
  <c r="F34" i="5"/>
  <c r="F36" i="5"/>
  <c r="F38" i="5"/>
  <c r="F39" i="5"/>
  <c r="F60" i="5"/>
  <c r="F61" i="5"/>
  <c r="F62" i="5"/>
  <c r="F64" i="5"/>
  <c r="F72" i="5"/>
  <c r="F74" i="5"/>
  <c r="F77" i="5"/>
  <c r="D5" i="5"/>
  <c r="D89" i="5"/>
  <c r="F88" i="5" s="1"/>
  <c r="D92" i="5"/>
  <c r="F91" i="5" s="1"/>
  <c r="F93" i="5"/>
  <c r="D95" i="5"/>
  <c r="F95" i="5" s="1"/>
  <c r="D98" i="5"/>
  <c r="D101" i="5"/>
  <c r="F100" i="5" s="1"/>
  <c r="D104" i="5"/>
  <c r="D107" i="5"/>
  <c r="F107" i="5" s="1"/>
  <c r="D110" i="5"/>
  <c r="F110" i="5"/>
  <c r="D113" i="5"/>
  <c r="D116" i="5"/>
  <c r="D119" i="5"/>
  <c r="F119" i="5" s="1"/>
  <c r="D122" i="5"/>
  <c r="F120" i="5" s="1"/>
  <c r="F122" i="5"/>
  <c r="D125" i="5"/>
  <c r="F124" i="5" s="1"/>
  <c r="D128" i="5"/>
  <c r="F127" i="5" s="1"/>
  <c r="D131" i="5"/>
  <c r="F131" i="5" s="1"/>
  <c r="D134" i="5"/>
  <c r="D137" i="5"/>
  <c r="D140" i="5"/>
  <c r="F139" i="5" s="1"/>
  <c r="D143" i="5"/>
  <c r="D146" i="5"/>
  <c r="F144" i="5" s="1"/>
  <c r="F146" i="5"/>
  <c r="D149" i="5"/>
  <c r="F148" i="5" s="1"/>
  <c r="F149" i="5"/>
  <c r="D152" i="5"/>
  <c r="F151" i="5" s="1"/>
  <c r="D155" i="5"/>
  <c r="F155" i="5" s="1"/>
  <c r="D158" i="5"/>
  <c r="D161" i="5"/>
  <c r="F160" i="5" s="1"/>
  <c r="F162" i="5"/>
  <c r="D164" i="5"/>
  <c r="F163" i="5" s="1"/>
  <c r="F164" i="5"/>
  <c r="D167" i="5"/>
  <c r="D164" i="1"/>
  <c r="C133" i="1"/>
  <c r="C134" i="1"/>
  <c r="J155" i="3" l="1"/>
  <c r="F150" i="3"/>
  <c r="H150" i="3" s="1"/>
  <c r="I150" i="3" s="1"/>
  <c r="K152" i="3" s="1"/>
  <c r="F152" i="3"/>
  <c r="H152" i="3" s="1"/>
  <c r="I152" i="3" s="1"/>
  <c r="J149" i="3"/>
  <c r="F144" i="3"/>
  <c r="H144" i="3" s="1"/>
  <c r="I144" i="3" s="1"/>
  <c r="F146" i="3"/>
  <c r="H146" i="3" s="1"/>
  <c r="I146" i="3" s="1"/>
  <c r="K146" i="3" s="1"/>
  <c r="K140" i="3"/>
  <c r="J137" i="3"/>
  <c r="J131" i="3"/>
  <c r="K122" i="3"/>
  <c r="F117" i="3"/>
  <c r="H117" i="3" s="1"/>
  <c r="I117" i="3" s="1"/>
  <c r="F119" i="3"/>
  <c r="H119" i="3" s="1"/>
  <c r="I119" i="3" s="1"/>
  <c r="K116" i="3"/>
  <c r="J113" i="3"/>
  <c r="F110" i="3"/>
  <c r="H110" i="3" s="1"/>
  <c r="I110" i="3" s="1"/>
  <c r="K110" i="3" s="1"/>
  <c r="F109" i="3"/>
  <c r="H109" i="3" s="1"/>
  <c r="I109" i="3" s="1"/>
  <c r="F107" i="3"/>
  <c r="H107" i="3" s="1"/>
  <c r="I107" i="3" s="1"/>
  <c r="F106" i="3"/>
  <c r="H106" i="3" s="1"/>
  <c r="I106" i="3" s="1"/>
  <c r="J107" i="3" s="1"/>
  <c r="F104" i="3"/>
  <c r="H104" i="3" s="1"/>
  <c r="I104" i="3" s="1"/>
  <c r="F103" i="3"/>
  <c r="H103" i="3" s="1"/>
  <c r="I103" i="3" s="1"/>
  <c r="F101" i="3"/>
  <c r="H101" i="3" s="1"/>
  <c r="I101" i="3" s="1"/>
  <c r="J101" i="3" s="1"/>
  <c r="F99" i="3"/>
  <c r="H99" i="3" s="1"/>
  <c r="I99" i="3" s="1"/>
  <c r="F98" i="3"/>
  <c r="H98" i="3" s="1"/>
  <c r="I98" i="3" s="1"/>
  <c r="F97" i="3"/>
  <c r="H97" i="3" s="1"/>
  <c r="I97" i="3" s="1"/>
  <c r="J98" i="3" s="1"/>
  <c r="K98" i="3"/>
  <c r="K80" i="3"/>
  <c r="K44" i="3"/>
  <c r="F40" i="3"/>
  <c r="H40" i="3" s="1"/>
  <c r="I40" i="3" s="1"/>
  <c r="F39" i="3"/>
  <c r="H39" i="3" s="1"/>
  <c r="I39" i="3" s="1"/>
  <c r="K26" i="3"/>
  <c r="K11" i="3"/>
  <c r="J11" i="3"/>
  <c r="J44" i="3"/>
  <c r="J122" i="3"/>
  <c r="J26" i="3"/>
  <c r="J140" i="3"/>
  <c r="J128" i="3"/>
  <c r="J32" i="3"/>
  <c r="J146" i="3"/>
  <c r="J14" i="3"/>
  <c r="J92" i="3"/>
  <c r="J170" i="3"/>
  <c r="J134" i="3"/>
  <c r="J116" i="3"/>
  <c r="J20" i="3"/>
  <c r="J80" i="3"/>
  <c r="K161" i="3"/>
  <c r="K155" i="3"/>
  <c r="K149" i="3"/>
  <c r="K143" i="3"/>
  <c r="K137" i="3"/>
  <c r="K131" i="3"/>
  <c r="K125" i="3"/>
  <c r="K113" i="3"/>
  <c r="K107" i="3"/>
  <c r="K95" i="3"/>
  <c r="K89" i="3"/>
  <c r="K83" i="3"/>
  <c r="K77" i="3"/>
  <c r="K53" i="3"/>
  <c r="K47" i="3"/>
  <c r="K35" i="3"/>
  <c r="K29" i="3"/>
  <c r="K23" i="3"/>
  <c r="K17" i="3"/>
  <c r="F134" i="6"/>
  <c r="H134" i="6" s="1"/>
  <c r="I134" i="6" s="1"/>
  <c r="F123" i="6"/>
  <c r="H123" i="6" s="1"/>
  <c r="I123" i="6" s="1"/>
  <c r="F135" i="6"/>
  <c r="H135" i="6" s="1"/>
  <c r="I135" i="6" s="1"/>
  <c r="F147" i="6"/>
  <c r="H147" i="6" s="1"/>
  <c r="I147" i="6" s="1"/>
  <c r="F159" i="6"/>
  <c r="H159" i="6" s="1"/>
  <c r="I159" i="6" s="1"/>
  <c r="F164" i="6"/>
  <c r="H164" i="6" s="1"/>
  <c r="I164" i="6" s="1"/>
  <c r="F132" i="6"/>
  <c r="H132" i="6" s="1"/>
  <c r="I132" i="6" s="1"/>
  <c r="F156" i="6"/>
  <c r="H156" i="6" s="1"/>
  <c r="I156" i="6" s="1"/>
  <c r="F168" i="6"/>
  <c r="H168" i="6" s="1"/>
  <c r="I168" i="6" s="1"/>
  <c r="F124" i="6"/>
  <c r="H124" i="6" s="1"/>
  <c r="I124" i="6" s="1"/>
  <c r="F128" i="6"/>
  <c r="H128" i="6" s="1"/>
  <c r="I128" i="6" s="1"/>
  <c r="F136" i="6"/>
  <c r="H136" i="6" s="1"/>
  <c r="I136" i="6" s="1"/>
  <c r="F140" i="6"/>
  <c r="H140" i="6" s="1"/>
  <c r="I140" i="6" s="1"/>
  <c r="F148" i="6"/>
  <c r="H148" i="6" s="1"/>
  <c r="I148" i="6" s="1"/>
  <c r="F152" i="6"/>
  <c r="H152" i="6" s="1"/>
  <c r="I152" i="6" s="1"/>
  <c r="F160" i="6"/>
  <c r="H160" i="6" s="1"/>
  <c r="I160" i="6" s="1"/>
  <c r="F144" i="6"/>
  <c r="H144" i="6" s="1"/>
  <c r="I144" i="6" s="1"/>
  <c r="F129" i="6"/>
  <c r="H129" i="6" s="1"/>
  <c r="I129" i="6" s="1"/>
  <c r="F141" i="6"/>
  <c r="H141" i="6" s="1"/>
  <c r="I141" i="6" s="1"/>
  <c r="F153" i="6"/>
  <c r="H153" i="6" s="1"/>
  <c r="I153" i="6" s="1"/>
  <c r="F165" i="6"/>
  <c r="H165" i="6" s="1"/>
  <c r="I165" i="6" s="1"/>
  <c r="F145" i="6"/>
  <c r="H145" i="6" s="1"/>
  <c r="I145" i="6" s="1"/>
  <c r="F157" i="6"/>
  <c r="H157" i="6" s="1"/>
  <c r="I157" i="6" s="1"/>
  <c r="F169" i="6"/>
  <c r="H169" i="6" s="1"/>
  <c r="I169" i="6" s="1"/>
  <c r="F126" i="6"/>
  <c r="H126" i="6" s="1"/>
  <c r="I126" i="6" s="1"/>
  <c r="F138" i="6"/>
  <c r="H138" i="6" s="1"/>
  <c r="I138" i="6" s="1"/>
  <c r="F150" i="6"/>
  <c r="H150" i="6" s="1"/>
  <c r="I150" i="6" s="1"/>
  <c r="F162" i="6"/>
  <c r="H162" i="6" s="1"/>
  <c r="I162" i="6" s="1"/>
  <c r="K65" i="6"/>
  <c r="J65" i="6"/>
  <c r="J83" i="6"/>
  <c r="K83" i="6"/>
  <c r="K53" i="6"/>
  <c r="J53" i="6"/>
  <c r="J56" i="6"/>
  <c r="K56" i="6"/>
  <c r="J71" i="6"/>
  <c r="K71" i="6"/>
  <c r="K47" i="6"/>
  <c r="J47" i="6"/>
  <c r="K44" i="6"/>
  <c r="J44" i="6"/>
  <c r="K41" i="6"/>
  <c r="J41" i="6"/>
  <c r="K77" i="6"/>
  <c r="J77" i="6"/>
  <c r="K80" i="6"/>
  <c r="J80" i="6"/>
  <c r="K68" i="6"/>
  <c r="J68" i="6"/>
  <c r="J59" i="6"/>
  <c r="K59" i="6"/>
  <c r="F67" i="6"/>
  <c r="H67" i="6" s="1"/>
  <c r="I67" i="6" s="1"/>
  <c r="F50" i="6"/>
  <c r="H50" i="6" s="1"/>
  <c r="I50" i="6" s="1"/>
  <c r="F60" i="6"/>
  <c r="H60" i="6" s="1"/>
  <c r="I60" i="6" s="1"/>
  <c r="F72" i="6"/>
  <c r="H72" i="6" s="1"/>
  <c r="I72" i="6" s="1"/>
  <c r="F84" i="6"/>
  <c r="H84" i="6" s="1"/>
  <c r="I84" i="6" s="1"/>
  <c r="F48" i="6"/>
  <c r="H48" i="6" s="1"/>
  <c r="I48" i="6" s="1"/>
  <c r="F61" i="6"/>
  <c r="H61" i="6" s="1"/>
  <c r="I61" i="6" s="1"/>
  <c r="F73" i="6"/>
  <c r="H73" i="6" s="1"/>
  <c r="I73" i="6" s="1"/>
  <c r="F85" i="6"/>
  <c r="H85" i="6" s="1"/>
  <c r="I85" i="6" s="1"/>
  <c r="K101" i="6"/>
  <c r="J101" i="6"/>
  <c r="H100" i="6"/>
  <c r="I100" i="6" s="1"/>
  <c r="H118" i="6"/>
  <c r="I118" i="6" s="1"/>
  <c r="J119" i="6" s="1"/>
  <c r="K29" i="6"/>
  <c r="J29" i="6"/>
  <c r="K116" i="6"/>
  <c r="H16" i="6"/>
  <c r="I16" i="6" s="1"/>
  <c r="K17" i="6" s="1"/>
  <c r="H34" i="6"/>
  <c r="I34" i="6" s="1"/>
  <c r="K35" i="6" s="1"/>
  <c r="H102" i="6"/>
  <c r="I102" i="6" s="1"/>
  <c r="H121" i="6"/>
  <c r="I121" i="6" s="1"/>
  <c r="J35" i="6"/>
  <c r="H87" i="6"/>
  <c r="I87" i="6" s="1"/>
  <c r="H104" i="6"/>
  <c r="I104" i="6" s="1"/>
  <c r="H122" i="6"/>
  <c r="I122" i="6" s="1"/>
  <c r="J11" i="6"/>
  <c r="K11" i="6"/>
  <c r="K32" i="6"/>
  <c r="J32" i="6"/>
  <c r="K119" i="6"/>
  <c r="H4" i="6"/>
  <c r="I4" i="6" s="1"/>
  <c r="H119" i="6"/>
  <c r="I119" i="6" s="1"/>
  <c r="H115" i="6"/>
  <c r="I115" i="6" s="1"/>
  <c r="J116" i="6" s="1"/>
  <c r="H107" i="6"/>
  <c r="I107" i="6" s="1"/>
  <c r="H103" i="6"/>
  <c r="I103" i="6" s="1"/>
  <c r="H95" i="6"/>
  <c r="I95" i="6" s="1"/>
  <c r="H91" i="6"/>
  <c r="I91" i="6" s="1"/>
  <c r="H18" i="6"/>
  <c r="I18" i="6" s="1"/>
  <c r="H37" i="6"/>
  <c r="I37" i="6" s="1"/>
  <c r="H89" i="6"/>
  <c r="I89" i="6" s="1"/>
  <c r="H105" i="6"/>
  <c r="I105" i="6" s="1"/>
  <c r="H38" i="6"/>
  <c r="I38" i="6" s="1"/>
  <c r="K23" i="6"/>
  <c r="J23" i="6"/>
  <c r="K113" i="6"/>
  <c r="J113" i="6"/>
  <c r="H6" i="6"/>
  <c r="I6" i="6" s="1"/>
  <c r="H25" i="6"/>
  <c r="I25" i="6" s="1"/>
  <c r="H93" i="6"/>
  <c r="I93" i="6" s="1"/>
  <c r="H112" i="6"/>
  <c r="I112" i="6" s="1"/>
  <c r="K92" i="6"/>
  <c r="J92" i="6"/>
  <c r="H8" i="6"/>
  <c r="I8" i="6" s="1"/>
  <c r="H26" i="6"/>
  <c r="I26" i="6" s="1"/>
  <c r="H113" i="6"/>
  <c r="I113" i="6" s="1"/>
  <c r="H3" i="6"/>
  <c r="I3" i="6" s="1"/>
  <c r="F12" i="6"/>
  <c r="H12" i="6" s="1"/>
  <c r="I12" i="6" s="1"/>
  <c r="F24" i="6"/>
  <c r="H24" i="6" s="1"/>
  <c r="I24" i="6" s="1"/>
  <c r="F36" i="6"/>
  <c r="H36" i="6" s="1"/>
  <c r="I36" i="6" s="1"/>
  <c r="F96" i="6"/>
  <c r="H96" i="6" s="1"/>
  <c r="I96" i="6" s="1"/>
  <c r="F108" i="6"/>
  <c r="H108" i="6" s="1"/>
  <c r="I108" i="6" s="1"/>
  <c r="F120" i="6"/>
  <c r="H120" i="6" s="1"/>
  <c r="I120" i="6" s="1"/>
  <c r="F168" i="5"/>
  <c r="F85" i="5"/>
  <c r="F40" i="5"/>
  <c r="F87" i="5"/>
  <c r="F35" i="5"/>
  <c r="F79" i="5"/>
  <c r="F161" i="5"/>
  <c r="F78" i="5"/>
  <c r="F153" i="5"/>
  <c r="F63" i="5"/>
  <c r="F16" i="5"/>
  <c r="F86" i="5"/>
  <c r="F115" i="5"/>
  <c r="F114" i="5"/>
  <c r="F112" i="5"/>
  <c r="F113" i="5"/>
  <c r="F57" i="5"/>
  <c r="F58" i="5"/>
  <c r="F59" i="5"/>
  <c r="F6" i="5"/>
  <c r="F7" i="5"/>
  <c r="F8" i="5"/>
  <c r="F143" i="5"/>
  <c r="F141" i="5"/>
  <c r="F142" i="5"/>
  <c r="F108" i="5"/>
  <c r="F109" i="5"/>
  <c r="F167" i="5"/>
  <c r="F165" i="5"/>
  <c r="F166" i="5"/>
  <c r="F48" i="5"/>
  <c r="F49" i="5"/>
  <c r="F50" i="5"/>
  <c r="F136" i="5"/>
  <c r="F135" i="5"/>
  <c r="F103" i="5"/>
  <c r="F102" i="5"/>
  <c r="F111" i="5"/>
  <c r="F9" i="5"/>
  <c r="F10" i="5"/>
  <c r="F54" i="5"/>
  <c r="F56" i="5"/>
  <c r="F132" i="5"/>
  <c r="F134" i="5"/>
  <c r="F96" i="5"/>
  <c r="F98" i="5"/>
  <c r="F55" i="5"/>
  <c r="F130" i="5"/>
  <c r="F11" i="5"/>
  <c r="F129" i="5"/>
  <c r="F82" i="5"/>
  <c r="F81" i="5"/>
  <c r="F150" i="5"/>
  <c r="F156" i="5"/>
  <c r="F158" i="5"/>
  <c r="F5" i="5"/>
  <c r="F4" i="5"/>
  <c r="F90" i="5"/>
  <c r="F3" i="5"/>
  <c r="G5" i="5" s="1"/>
  <c r="F147" i="5"/>
  <c r="F32" i="5"/>
  <c r="F106" i="5"/>
  <c r="F31" i="5"/>
  <c r="F123" i="5"/>
  <c r="F105" i="5"/>
  <c r="F159" i="5"/>
  <c r="F118" i="5"/>
  <c r="F99" i="5"/>
  <c r="F76" i="5"/>
  <c r="F138" i="5"/>
  <c r="F117" i="5"/>
  <c r="F24" i="5"/>
  <c r="F154" i="5"/>
  <c r="F94" i="5"/>
  <c r="F126" i="5"/>
  <c r="F42" i="5"/>
  <c r="F70" i="5"/>
  <c r="F71" i="5"/>
  <c r="F23" i="5"/>
  <c r="F22" i="5"/>
  <c r="F53" i="5"/>
  <c r="F68" i="5"/>
  <c r="F52" i="5"/>
  <c r="F20" i="5"/>
  <c r="F67" i="5"/>
  <c r="F19" i="5"/>
  <c r="F46" i="5"/>
  <c r="F45" i="5"/>
  <c r="F44" i="5"/>
  <c r="F157" i="5"/>
  <c r="F145" i="5"/>
  <c r="F137" i="5"/>
  <c r="F133" i="5"/>
  <c r="F125" i="5"/>
  <c r="F121" i="5"/>
  <c r="F101" i="5"/>
  <c r="F97" i="5"/>
  <c r="F89" i="5"/>
  <c r="F152" i="5"/>
  <c r="F140" i="5"/>
  <c r="F128" i="5"/>
  <c r="F116" i="5"/>
  <c r="F104" i="5"/>
  <c r="F92" i="5"/>
  <c r="F169" i="5"/>
  <c r="J152" i="3" l="1"/>
  <c r="K119" i="3"/>
  <c r="J119" i="3"/>
  <c r="J110" i="3"/>
  <c r="J104" i="3"/>
  <c r="K104" i="3"/>
  <c r="K101" i="3"/>
  <c r="K41" i="3"/>
  <c r="J41" i="3"/>
  <c r="H6" i="3"/>
  <c r="I6" i="3" s="1"/>
  <c r="H3" i="3"/>
  <c r="I3" i="3" s="1"/>
  <c r="H8" i="3"/>
  <c r="I8" i="3" s="1"/>
  <c r="H4" i="3"/>
  <c r="I4" i="3" s="1"/>
  <c r="H7" i="3"/>
  <c r="I7" i="3" s="1"/>
  <c r="H5" i="3"/>
  <c r="I5" i="3" s="1"/>
  <c r="K164" i="6"/>
  <c r="J164" i="6"/>
  <c r="K152" i="6"/>
  <c r="J152" i="6"/>
  <c r="J128" i="6"/>
  <c r="K128" i="6"/>
  <c r="K170" i="6"/>
  <c r="J170" i="6"/>
  <c r="K158" i="6"/>
  <c r="J158" i="6"/>
  <c r="J140" i="6"/>
  <c r="K140" i="6"/>
  <c r="K134" i="6"/>
  <c r="J134" i="6"/>
  <c r="K161" i="6"/>
  <c r="J161" i="6"/>
  <c r="J155" i="6"/>
  <c r="K155" i="6"/>
  <c r="K149" i="6"/>
  <c r="J149" i="6"/>
  <c r="K167" i="6"/>
  <c r="J167" i="6"/>
  <c r="J143" i="6"/>
  <c r="K143" i="6"/>
  <c r="K137" i="6"/>
  <c r="J137" i="6"/>
  <c r="J131" i="6"/>
  <c r="K131" i="6"/>
  <c r="K125" i="6"/>
  <c r="J125" i="6"/>
  <c r="K146" i="6"/>
  <c r="J146" i="6"/>
  <c r="J50" i="6"/>
  <c r="K50" i="6"/>
  <c r="J86" i="6"/>
  <c r="K86" i="6"/>
  <c r="J74" i="6"/>
  <c r="K74" i="6"/>
  <c r="J62" i="6"/>
  <c r="K62" i="6"/>
  <c r="K122" i="6"/>
  <c r="J122" i="6"/>
  <c r="K98" i="6"/>
  <c r="J98" i="6"/>
  <c r="K8" i="6"/>
  <c r="J8" i="6"/>
  <c r="K110" i="6"/>
  <c r="J110" i="6"/>
  <c r="J17" i="6"/>
  <c r="K38" i="6"/>
  <c r="J38" i="6"/>
  <c r="K104" i="6"/>
  <c r="J104" i="6"/>
  <c r="K95" i="6"/>
  <c r="J95" i="6"/>
  <c r="K26" i="6"/>
  <c r="J26" i="6"/>
  <c r="J14" i="6"/>
  <c r="K14" i="6"/>
  <c r="K107" i="6"/>
  <c r="J107" i="6"/>
  <c r="K5" i="6"/>
  <c r="J5" i="6"/>
  <c r="K20" i="6"/>
  <c r="J20" i="6"/>
  <c r="K89" i="6"/>
  <c r="J89" i="6"/>
  <c r="H5" i="5"/>
  <c r="I5" i="5" s="1"/>
  <c r="H38" i="5"/>
  <c r="I38" i="5" s="1"/>
  <c r="H26" i="5"/>
  <c r="I26" i="5" s="1"/>
  <c r="H27" i="5"/>
  <c r="I27" i="5" s="1"/>
  <c r="H43" i="5"/>
  <c r="I43" i="5" s="1"/>
  <c r="H107" i="5"/>
  <c r="H139" i="5"/>
  <c r="H144" i="5"/>
  <c r="H160" i="5"/>
  <c r="H161" i="5"/>
  <c r="I161" i="5" s="1"/>
  <c r="H163" i="5"/>
  <c r="I163" i="5" s="1"/>
  <c r="H164" i="5"/>
  <c r="I164" i="5" s="1"/>
  <c r="H21" i="5"/>
  <c r="I21" i="5" s="1"/>
  <c r="H69" i="5"/>
  <c r="I69" i="5" s="1"/>
  <c r="H85" i="5"/>
  <c r="I85" i="5" s="1"/>
  <c r="H86" i="5"/>
  <c r="I86" i="5" s="1"/>
  <c r="H40" i="5"/>
  <c r="I40" i="5" s="1"/>
  <c r="H168" i="5"/>
  <c r="I168" i="5" s="1"/>
  <c r="H41" i="5"/>
  <c r="I41" i="5" s="1"/>
  <c r="H119" i="5"/>
  <c r="I119" i="5" s="1"/>
  <c r="H25" i="5"/>
  <c r="I25" i="5" s="1"/>
  <c r="H39" i="5"/>
  <c r="I39" i="5" s="1"/>
  <c r="H120" i="5"/>
  <c r="H60" i="5"/>
  <c r="I60" i="5" s="1"/>
  <c r="H124" i="5"/>
  <c r="H28" i="5"/>
  <c r="I28" i="5" s="1"/>
  <c r="H72" i="5"/>
  <c r="I72" i="5" s="1"/>
  <c r="H73" i="5"/>
  <c r="I73" i="5" s="1"/>
  <c r="H87" i="5"/>
  <c r="H88" i="5"/>
  <c r="H153" i="5"/>
  <c r="I153" i="5" s="1"/>
  <c r="H103" i="5"/>
  <c r="I103" i="5" s="1"/>
  <c r="H137" i="5"/>
  <c r="I137" i="5" s="1"/>
  <c r="H114" i="5"/>
  <c r="H75" i="5"/>
  <c r="I75" i="5" s="1"/>
  <c r="H115" i="5"/>
  <c r="I115" i="5" s="1"/>
  <c r="H132" i="5"/>
  <c r="I132" i="5" s="1"/>
  <c r="H169" i="5"/>
  <c r="I169" i="5" s="1"/>
  <c r="H4" i="5"/>
  <c r="I4" i="5" s="1"/>
  <c r="H90" i="5"/>
  <c r="H49" i="5"/>
  <c r="I49" i="5" s="1"/>
  <c r="H123" i="5"/>
  <c r="I123" i="5" s="1"/>
  <c r="H83" i="5"/>
  <c r="I83" i="5" s="1"/>
  <c r="H54" i="5"/>
  <c r="I54" i="5" s="1"/>
  <c r="H7" i="5"/>
  <c r="I7" i="5" s="1"/>
  <c r="H104" i="5"/>
  <c r="H45" i="5"/>
  <c r="I45" i="5" s="1"/>
  <c r="H31" i="5"/>
  <c r="I31" i="5" s="1"/>
  <c r="H30" i="5"/>
  <c r="I30" i="5" s="1"/>
  <c r="K32" i="5" s="1"/>
  <c r="H11" i="5"/>
  <c r="I11" i="5" s="1"/>
  <c r="H10" i="5"/>
  <c r="I10" i="5" s="1"/>
  <c r="H16" i="5"/>
  <c r="I16" i="5" s="1"/>
  <c r="H6" i="5"/>
  <c r="I6" i="5" s="1"/>
  <c r="H116" i="5"/>
  <c r="H46" i="5"/>
  <c r="I46" i="5" s="1"/>
  <c r="H106" i="5"/>
  <c r="H80" i="5"/>
  <c r="I80" i="5" s="1"/>
  <c r="H95" i="5"/>
  <c r="H9" i="5"/>
  <c r="I9" i="5" s="1"/>
  <c r="H62" i="5"/>
  <c r="I62" i="5" s="1"/>
  <c r="H64" i="5"/>
  <c r="I64" i="5" s="1"/>
  <c r="H128" i="5"/>
  <c r="H19" i="5"/>
  <c r="I19" i="5" s="1"/>
  <c r="H32" i="5"/>
  <c r="I32" i="5" s="1"/>
  <c r="H130" i="5"/>
  <c r="I130" i="5" s="1"/>
  <c r="H111" i="5"/>
  <c r="I111" i="5" s="1"/>
  <c r="H166" i="5"/>
  <c r="H110" i="5"/>
  <c r="I110" i="5" s="1"/>
  <c r="H135" i="5"/>
  <c r="I135" i="5" s="1"/>
  <c r="H82" i="5"/>
  <c r="I82" i="5" s="1"/>
  <c r="H159" i="5"/>
  <c r="H78" i="5"/>
  <c r="I78" i="5" s="1"/>
  <c r="H142" i="5"/>
  <c r="H81" i="5"/>
  <c r="I81" i="5" s="1"/>
  <c r="H145" i="5"/>
  <c r="I145" i="5" s="1"/>
  <c r="H134" i="5"/>
  <c r="I134" i="5" s="1"/>
  <c r="H157" i="5"/>
  <c r="H170" i="5"/>
  <c r="I170" i="5" s="1"/>
  <c r="H129" i="5"/>
  <c r="I129" i="5" s="1"/>
  <c r="H44" i="5"/>
  <c r="I44" i="5" s="1"/>
  <c r="H155" i="5"/>
  <c r="I155" i="5" s="1"/>
  <c r="H147" i="5"/>
  <c r="I147" i="5" s="1"/>
  <c r="H165" i="5"/>
  <c r="I165" i="5" s="1"/>
  <c r="H58" i="5"/>
  <c r="I58" i="5" s="1"/>
  <c r="H127" i="5"/>
  <c r="I127" i="5" s="1"/>
  <c r="H66" i="5"/>
  <c r="I66" i="5" s="1"/>
  <c r="H97" i="5"/>
  <c r="H154" i="5"/>
  <c r="H47" i="5"/>
  <c r="I47" i="5" s="1"/>
  <c r="H53" i="5"/>
  <c r="I53" i="5" s="1"/>
  <c r="H24" i="5"/>
  <c r="I24" i="5" s="1"/>
  <c r="H35" i="5"/>
  <c r="I35" i="5" s="1"/>
  <c r="H156" i="5"/>
  <c r="H96" i="5"/>
  <c r="I96" i="5" s="1"/>
  <c r="H14" i="5"/>
  <c r="I14" i="5" s="1"/>
  <c r="H63" i="5"/>
  <c r="I63" i="5" s="1"/>
  <c r="H74" i="5"/>
  <c r="I74" i="5" s="1"/>
  <c r="H133" i="5"/>
  <c r="I133" i="5" s="1"/>
  <c r="H122" i="5"/>
  <c r="I122" i="5" s="1"/>
  <c r="H141" i="5"/>
  <c r="I141" i="5" s="1"/>
  <c r="H136" i="5"/>
  <c r="I136" i="5" s="1"/>
  <c r="H3" i="5"/>
  <c r="I3" i="5" s="1"/>
  <c r="H37" i="5"/>
  <c r="I37" i="5" s="1"/>
  <c r="H50" i="5"/>
  <c r="I50" i="5" s="1"/>
  <c r="H8" i="5"/>
  <c r="I8" i="5" s="1"/>
  <c r="H140" i="5"/>
  <c r="I140" i="5" s="1"/>
  <c r="H148" i="5"/>
  <c r="I148" i="5" s="1"/>
  <c r="H152" i="5"/>
  <c r="I152" i="5" s="1"/>
  <c r="H20" i="5"/>
  <c r="I20" i="5" s="1"/>
  <c r="H126" i="5"/>
  <c r="H91" i="5"/>
  <c r="H15" i="5"/>
  <c r="I15" i="5" s="1"/>
  <c r="H89" i="5"/>
  <c r="I89" i="5" s="1"/>
  <c r="H34" i="5"/>
  <c r="I34" i="5" s="1"/>
  <c r="H57" i="5"/>
  <c r="I57" i="5" s="1"/>
  <c r="H158" i="5"/>
  <c r="I158" i="5" s="1"/>
  <c r="H17" i="5"/>
  <c r="I17" i="5" s="1"/>
  <c r="H101" i="5"/>
  <c r="H121" i="5"/>
  <c r="H22" i="5"/>
  <c r="I22" i="5" s="1"/>
  <c r="H117" i="5"/>
  <c r="H79" i="5"/>
  <c r="I79" i="5" s="1"/>
  <c r="H65" i="5"/>
  <c r="I65" i="5" s="1"/>
  <c r="H131" i="5"/>
  <c r="I131" i="5" s="1"/>
  <c r="H61" i="5"/>
  <c r="I61" i="5" s="1"/>
  <c r="H109" i="5"/>
  <c r="I109" i="5" s="1"/>
  <c r="H113" i="5"/>
  <c r="I113" i="5" s="1"/>
  <c r="H71" i="5"/>
  <c r="I71" i="5" s="1"/>
  <c r="H76" i="5"/>
  <c r="I76" i="5" s="1"/>
  <c r="H33" i="5"/>
  <c r="I33" i="5" s="1"/>
  <c r="H13" i="5"/>
  <c r="I13" i="5" s="1"/>
  <c r="H29" i="5"/>
  <c r="I29" i="5" s="1"/>
  <c r="H70" i="5"/>
  <c r="I70" i="5" s="1"/>
  <c r="H99" i="5"/>
  <c r="H100" i="5"/>
  <c r="H42" i="5"/>
  <c r="I42" i="5" s="1"/>
  <c r="H118" i="5"/>
  <c r="H143" i="5"/>
  <c r="I143" i="5" s="1"/>
  <c r="H93" i="5"/>
  <c r="I93" i="5" s="1"/>
  <c r="H18" i="5"/>
  <c r="I18" i="5" s="1"/>
  <c r="H105" i="5"/>
  <c r="H56" i="5"/>
  <c r="I56" i="5" s="1"/>
  <c r="H92" i="5"/>
  <c r="I92" i="5" s="1"/>
  <c r="H67" i="5"/>
  <c r="I67" i="5" s="1"/>
  <c r="H84" i="5"/>
  <c r="I84" i="5" s="1"/>
  <c r="H59" i="5"/>
  <c r="I59" i="5" s="1"/>
  <c r="H149" i="5"/>
  <c r="I149" i="5" s="1"/>
  <c r="H12" i="5"/>
  <c r="I12" i="5" s="1"/>
  <c r="H167" i="5"/>
  <c r="I167" i="5" s="1"/>
  <c r="H52" i="5"/>
  <c r="I52" i="5" s="1"/>
  <c r="H94" i="5"/>
  <c r="H55" i="5"/>
  <c r="I55" i="5" s="1"/>
  <c r="H51" i="5"/>
  <c r="I51" i="5" s="1"/>
  <c r="H68" i="5"/>
  <c r="I68" i="5" s="1"/>
  <c r="H77" i="5"/>
  <c r="I77" i="5" s="1"/>
  <c r="H98" i="5"/>
  <c r="I98" i="5" s="1"/>
  <c r="H146" i="5"/>
  <c r="H125" i="5"/>
  <c r="H23" i="5"/>
  <c r="I23" i="5" s="1"/>
  <c r="H138" i="5"/>
  <c r="I138" i="5" s="1"/>
  <c r="H36" i="5"/>
  <c r="I36" i="5" s="1"/>
  <c r="H150" i="5"/>
  <c r="I150" i="5" s="1"/>
  <c r="H162" i="5"/>
  <c r="I162" i="5" s="1"/>
  <c r="H102" i="5"/>
  <c r="I102" i="5" s="1"/>
  <c r="H108" i="5"/>
  <c r="I108" i="5" s="1"/>
  <c r="H112" i="5"/>
  <c r="H48" i="5"/>
  <c r="I48" i="5" s="1"/>
  <c r="H151" i="5"/>
  <c r="I90" i="5"/>
  <c r="I114" i="5"/>
  <c r="I146" i="5"/>
  <c r="I126" i="5"/>
  <c r="I166" i="5"/>
  <c r="I154" i="5"/>
  <c r="I94" i="5"/>
  <c r="I118" i="5"/>
  <c r="I106" i="5"/>
  <c r="I142" i="5"/>
  <c r="I112" i="5"/>
  <c r="I124" i="5"/>
  <c r="I117" i="5"/>
  <c r="I151" i="5"/>
  <c r="I139" i="5"/>
  <c r="I159" i="5"/>
  <c r="I91" i="5"/>
  <c r="I144" i="5"/>
  <c r="I120" i="5"/>
  <c r="I107" i="5"/>
  <c r="I95" i="5"/>
  <c r="I88" i="5"/>
  <c r="I105" i="5"/>
  <c r="I160" i="5"/>
  <c r="I156" i="5"/>
  <c r="I100" i="5"/>
  <c r="I99" i="5"/>
  <c r="I87" i="5"/>
  <c r="I101" i="5"/>
  <c r="I121" i="5"/>
  <c r="I128" i="5"/>
  <c r="I97" i="5"/>
  <c r="I125" i="5"/>
  <c r="I157" i="5"/>
  <c r="I104" i="5"/>
  <c r="I116" i="5"/>
  <c r="J5" i="3" l="1"/>
  <c r="K5" i="3"/>
  <c r="K8" i="3"/>
  <c r="J8" i="3"/>
  <c r="K56" i="5"/>
  <c r="J170" i="5"/>
  <c r="K77" i="5"/>
  <c r="J77" i="5"/>
  <c r="K35" i="5"/>
  <c r="J35" i="5"/>
  <c r="J32" i="5"/>
  <c r="K47" i="5"/>
  <c r="J47" i="5"/>
  <c r="J71" i="5"/>
  <c r="K71" i="5"/>
  <c r="J38" i="5"/>
  <c r="K38" i="5"/>
  <c r="K86" i="5"/>
  <c r="J86" i="5"/>
  <c r="J17" i="5"/>
  <c r="K17" i="5"/>
  <c r="J65" i="5"/>
  <c r="K65" i="5"/>
  <c r="J62" i="5"/>
  <c r="J23" i="5"/>
  <c r="K23" i="5"/>
  <c r="J74" i="5"/>
  <c r="K74" i="5"/>
  <c r="K83" i="5"/>
  <c r="J83" i="5"/>
  <c r="J53" i="5"/>
  <c r="K53" i="5"/>
  <c r="J80" i="5"/>
  <c r="J14" i="5"/>
  <c r="K14" i="5"/>
  <c r="J26" i="5"/>
  <c r="K26" i="5"/>
  <c r="J11" i="5"/>
  <c r="K11" i="5"/>
  <c r="J56" i="5"/>
  <c r="J44" i="5"/>
  <c r="K44" i="5"/>
  <c r="K80" i="5"/>
  <c r="K62" i="5"/>
  <c r="K50" i="5"/>
  <c r="J50" i="5"/>
  <c r="K29" i="5"/>
  <c r="J29" i="5"/>
  <c r="J59" i="5"/>
  <c r="K59" i="5"/>
  <c r="J20" i="5"/>
  <c r="K20" i="5"/>
  <c r="K5" i="5"/>
  <c r="J5" i="5"/>
  <c r="J68" i="5"/>
  <c r="K68" i="5"/>
  <c r="K41" i="5"/>
  <c r="J41" i="5"/>
  <c r="J8" i="5"/>
  <c r="K8" i="5"/>
  <c r="J89" i="5"/>
  <c r="J152" i="5"/>
  <c r="K152" i="5"/>
  <c r="J140" i="5"/>
  <c r="K140" i="5"/>
  <c r="K134" i="5"/>
  <c r="J134" i="5"/>
  <c r="K98" i="5"/>
  <c r="J98" i="5"/>
  <c r="J92" i="5"/>
  <c r="K92" i="5"/>
  <c r="K125" i="5"/>
  <c r="J125" i="5"/>
  <c r="J131" i="5"/>
  <c r="K131" i="5"/>
  <c r="K89" i="5"/>
  <c r="K110" i="5"/>
  <c r="J110" i="5"/>
  <c r="J161" i="5"/>
  <c r="K161" i="5"/>
  <c r="J95" i="5"/>
  <c r="K95" i="5"/>
  <c r="K137" i="5"/>
  <c r="J137" i="5"/>
  <c r="J104" i="5"/>
  <c r="K104" i="5"/>
  <c r="K158" i="5"/>
  <c r="J158" i="5"/>
  <c r="K113" i="5"/>
  <c r="J113" i="5"/>
  <c r="J143" i="5"/>
  <c r="K143" i="5"/>
  <c r="J128" i="5"/>
  <c r="K128" i="5"/>
  <c r="J167" i="5"/>
  <c r="K167" i="5"/>
  <c r="J149" i="5"/>
  <c r="K149" i="5"/>
  <c r="J119" i="5"/>
  <c r="K119" i="5"/>
  <c r="J155" i="5"/>
  <c r="K155" i="5"/>
  <c r="K122" i="5"/>
  <c r="J122" i="5"/>
  <c r="J116" i="5"/>
  <c r="K116" i="5"/>
  <c r="K101" i="5"/>
  <c r="J101" i="5"/>
  <c r="J107" i="5"/>
  <c r="K107" i="5"/>
  <c r="K146" i="5"/>
  <c r="J146" i="5"/>
  <c r="J164" i="5"/>
  <c r="K164" i="5"/>
  <c r="K170" i="5"/>
  <c r="F121" i="1" l="1"/>
  <c r="F155" i="1"/>
  <c r="F89" i="1"/>
  <c r="C169" i="1"/>
  <c r="C170" i="1"/>
  <c r="D122" i="1"/>
  <c r="F124" i="1" s="1"/>
  <c r="C136" i="1"/>
  <c r="C131" i="1"/>
  <c r="C126" i="1"/>
  <c r="C166" i="1"/>
  <c r="C121" i="1"/>
  <c r="C135" i="1"/>
  <c r="C130" i="1"/>
  <c r="C125" i="1"/>
  <c r="C165" i="1"/>
  <c r="C120" i="1"/>
  <c r="C129" i="1"/>
  <c r="D131" i="1" s="1"/>
  <c r="F133" i="1" s="1"/>
  <c r="C124" i="1"/>
  <c r="C80" i="1"/>
  <c r="C119" i="1"/>
  <c r="D134" i="1"/>
  <c r="F134" i="1" s="1"/>
  <c r="C128" i="1"/>
  <c r="C123" i="1"/>
  <c r="C79" i="1"/>
  <c r="C168" i="1"/>
  <c r="D170" i="1" s="1"/>
  <c r="F170" i="1" s="1"/>
  <c r="C118" i="1"/>
  <c r="D119" i="1" s="1"/>
  <c r="F119" i="1" s="1"/>
  <c r="C116" i="1"/>
  <c r="C161" i="1"/>
  <c r="C111" i="1"/>
  <c r="D113" i="1" s="1"/>
  <c r="F113" i="1" s="1"/>
  <c r="C156" i="1"/>
  <c r="D158" i="1" s="1"/>
  <c r="C106" i="1"/>
  <c r="C115" i="1"/>
  <c r="C160" i="1"/>
  <c r="D161" i="1" s="1"/>
  <c r="F163" i="1" s="1"/>
  <c r="C110" i="1"/>
  <c r="C155" i="1"/>
  <c r="C105" i="1"/>
  <c r="C114" i="1"/>
  <c r="C159" i="1"/>
  <c r="C109" i="1"/>
  <c r="C154" i="1"/>
  <c r="C104" i="1"/>
  <c r="C113" i="1"/>
  <c r="C158" i="1"/>
  <c r="C108" i="1"/>
  <c r="D110" i="1" s="1"/>
  <c r="C153" i="1"/>
  <c r="D155" i="1" s="1"/>
  <c r="F156" i="1" s="1"/>
  <c r="C103" i="1"/>
  <c r="C151" i="1"/>
  <c r="C101" i="1"/>
  <c r="C146" i="1"/>
  <c r="C96" i="1"/>
  <c r="C150" i="1"/>
  <c r="C100" i="1"/>
  <c r="C145" i="1"/>
  <c r="C95" i="1"/>
  <c r="C149" i="1"/>
  <c r="C99" i="1"/>
  <c r="C144" i="1"/>
  <c r="C94" i="1"/>
  <c r="C148" i="1"/>
  <c r="D149" i="1" s="1"/>
  <c r="C98" i="1"/>
  <c r="D98" i="1" s="1"/>
  <c r="C143" i="1"/>
  <c r="C93" i="1"/>
  <c r="D95" i="1" s="1"/>
  <c r="F96" i="1" s="1"/>
  <c r="C141" i="1"/>
  <c r="D143" i="1" s="1"/>
  <c r="F143" i="1" s="1"/>
  <c r="C91" i="1"/>
  <c r="D92" i="1" s="1"/>
  <c r="F94" i="1" s="1"/>
  <c r="C140" i="1"/>
  <c r="C90" i="1"/>
  <c r="C139" i="1"/>
  <c r="C89" i="1"/>
  <c r="D89" i="1" s="1"/>
  <c r="F91" i="1" s="1"/>
  <c r="C138" i="1"/>
  <c r="F98" i="1" l="1"/>
  <c r="F99" i="1"/>
  <c r="F100" i="1"/>
  <c r="F158" i="1"/>
  <c r="F159" i="1"/>
  <c r="F160" i="1"/>
  <c r="F150" i="1"/>
  <c r="F151" i="1"/>
  <c r="F149" i="1"/>
  <c r="F112" i="1"/>
  <c r="F110" i="1"/>
  <c r="F111" i="1"/>
  <c r="F97" i="1"/>
  <c r="F161" i="1"/>
  <c r="F145" i="1"/>
  <c r="F123" i="1"/>
  <c r="F162" i="1"/>
  <c r="F144" i="1"/>
  <c r="F122" i="1"/>
  <c r="F90" i="1"/>
  <c r="F120" i="1"/>
  <c r="D125" i="1"/>
  <c r="D146" i="1"/>
  <c r="D128" i="1"/>
  <c r="F157" i="1"/>
  <c r="D104" i="1"/>
  <c r="D101" i="1"/>
  <c r="F166" i="1"/>
  <c r="D80" i="1"/>
  <c r="F80" i="1" s="1"/>
  <c r="D140" i="1"/>
  <c r="D116" i="1"/>
  <c r="F93" i="1"/>
  <c r="F131" i="1"/>
  <c r="F115" i="1"/>
  <c r="F92" i="1"/>
  <c r="D107" i="1"/>
  <c r="F114" i="1"/>
  <c r="F132" i="1"/>
  <c r="D152" i="1"/>
  <c r="F95" i="1"/>
  <c r="F164" i="1"/>
  <c r="F165" i="1"/>
  <c r="D167" i="1"/>
  <c r="F136" i="1"/>
  <c r="F135" i="1"/>
  <c r="D137" i="1"/>
  <c r="F139" i="1" s="1"/>
  <c r="F137" i="1"/>
  <c r="D86" i="1"/>
  <c r="D83" i="1"/>
  <c r="F83" i="1" s="1"/>
  <c r="D77" i="1"/>
  <c r="F77" i="1" s="1"/>
  <c r="D74" i="1"/>
  <c r="F74" i="1" s="1"/>
  <c r="D71" i="1"/>
  <c r="D68" i="1"/>
  <c r="D65" i="1"/>
  <c r="F65" i="1" s="1"/>
  <c r="D62" i="1"/>
  <c r="D59" i="1"/>
  <c r="D56" i="1"/>
  <c r="F56" i="1" s="1"/>
  <c r="D53" i="1"/>
  <c r="D50" i="1"/>
  <c r="D47" i="1"/>
  <c r="D44" i="1"/>
  <c r="D41" i="1"/>
  <c r="D38" i="1"/>
  <c r="D35" i="1"/>
  <c r="D32" i="1"/>
  <c r="D29" i="1"/>
  <c r="D26" i="1"/>
  <c r="D23" i="1"/>
  <c r="D20" i="1"/>
  <c r="F18" i="1" s="1"/>
  <c r="D17" i="1"/>
  <c r="F15" i="1" s="1"/>
  <c r="D14" i="1"/>
  <c r="F12" i="1" s="1"/>
  <c r="D11" i="1"/>
  <c r="F9" i="1" s="1"/>
  <c r="D8" i="1"/>
  <c r="F6" i="1" s="1"/>
  <c r="D5" i="1"/>
  <c r="F101" i="1" l="1"/>
  <c r="F102" i="1"/>
  <c r="F103" i="1"/>
  <c r="F104" i="1"/>
  <c r="F105" i="1"/>
  <c r="F106" i="1"/>
  <c r="F4" i="1"/>
  <c r="F3" i="1"/>
  <c r="F154" i="1"/>
  <c r="F152" i="1"/>
  <c r="F153" i="1"/>
  <c r="F140" i="1"/>
  <c r="F141" i="1"/>
  <c r="F142" i="1"/>
  <c r="F107" i="1"/>
  <c r="F109" i="1"/>
  <c r="F108" i="1"/>
  <c r="F146" i="1"/>
  <c r="F147" i="1"/>
  <c r="F148" i="1"/>
  <c r="F128" i="1"/>
  <c r="F129" i="1"/>
  <c r="F130" i="1"/>
  <c r="F125" i="1"/>
  <c r="F126" i="1"/>
  <c r="F127" i="1"/>
  <c r="F117" i="1"/>
  <c r="F116" i="1"/>
  <c r="F118" i="1"/>
  <c r="F88" i="1"/>
  <c r="F87" i="1"/>
  <c r="F86" i="1"/>
  <c r="F169" i="1"/>
  <c r="F167" i="1"/>
  <c r="F168" i="1"/>
  <c r="F138" i="1"/>
  <c r="F70" i="1"/>
  <c r="F71" i="1"/>
  <c r="F69" i="1"/>
  <c r="F24" i="1"/>
  <c r="F26" i="1"/>
  <c r="F25" i="1"/>
  <c r="F37" i="1"/>
  <c r="F36" i="1"/>
  <c r="F38" i="1"/>
  <c r="F49" i="1"/>
  <c r="F50" i="1"/>
  <c r="F48" i="1"/>
  <c r="F61" i="1"/>
  <c r="F62" i="1"/>
  <c r="F60" i="1"/>
  <c r="F73" i="1"/>
  <c r="F72" i="1"/>
  <c r="F84" i="1"/>
  <c r="F85" i="1"/>
  <c r="F34" i="1"/>
  <c r="F35" i="1"/>
  <c r="F33" i="1"/>
  <c r="F57" i="1"/>
  <c r="F59" i="1"/>
  <c r="F58" i="1"/>
  <c r="F28" i="1"/>
  <c r="F27" i="1"/>
  <c r="F29" i="1"/>
  <c r="F41" i="1"/>
  <c r="F40" i="1"/>
  <c r="F39" i="1"/>
  <c r="F53" i="1"/>
  <c r="F51" i="1"/>
  <c r="F52" i="1"/>
  <c r="F63" i="1"/>
  <c r="F64" i="1"/>
  <c r="F76" i="1"/>
  <c r="F75" i="1"/>
  <c r="F45" i="1"/>
  <c r="F46" i="1"/>
  <c r="F47" i="1"/>
  <c r="F82" i="1"/>
  <c r="F81" i="1"/>
  <c r="F30" i="1"/>
  <c r="F31" i="1"/>
  <c r="F32" i="1"/>
  <c r="F43" i="1"/>
  <c r="F42" i="1"/>
  <c r="F44" i="1"/>
  <c r="F55" i="1"/>
  <c r="F54" i="1"/>
  <c r="F67" i="1"/>
  <c r="F66" i="1"/>
  <c r="F68" i="1"/>
  <c r="F78" i="1"/>
  <c r="F79" i="1"/>
  <c r="F21" i="1"/>
  <c r="F23" i="1"/>
  <c r="F22" i="1"/>
  <c r="F5" i="1"/>
  <c r="F7" i="1"/>
  <c r="F8" i="1"/>
  <c r="F10" i="1"/>
  <c r="F11" i="1"/>
  <c r="F13" i="1"/>
  <c r="F14" i="1"/>
  <c r="F16" i="1"/>
  <c r="F17" i="1"/>
  <c r="F19" i="1"/>
  <c r="F20" i="1"/>
  <c r="H79" i="1" l="1"/>
  <c r="H25" i="1"/>
  <c r="I25" i="1" s="1"/>
  <c r="H130" i="1"/>
  <c r="I130" i="1" s="1"/>
  <c r="H141" i="1"/>
  <c r="I141" i="1" s="1"/>
  <c r="H105" i="1"/>
  <c r="I105" i="1" s="1"/>
  <c r="H24" i="1"/>
  <c r="H86" i="1"/>
  <c r="I86" i="1" s="1"/>
  <c r="H128" i="1"/>
  <c r="I128" i="1" s="1"/>
  <c r="H50" i="1"/>
  <c r="I50" i="1" s="1"/>
  <c r="H36" i="1"/>
  <c r="I36" i="1" s="1"/>
  <c r="H68" i="1"/>
  <c r="I68" i="1" s="1"/>
  <c r="H67" i="1"/>
  <c r="I67" i="1" s="1"/>
  <c r="H55" i="1"/>
  <c r="H52" i="1"/>
  <c r="H84" i="1"/>
  <c r="I84" i="1" s="1"/>
  <c r="H71" i="1"/>
  <c r="I71" i="1" s="1"/>
  <c r="H88" i="1"/>
  <c r="I88" i="1" s="1"/>
  <c r="H127" i="1"/>
  <c r="I127" i="1" s="1"/>
  <c r="H45" i="1"/>
  <c r="H66" i="1"/>
  <c r="H51" i="1"/>
  <c r="H43" i="1"/>
  <c r="I43" i="1" s="1"/>
  <c r="H39" i="1"/>
  <c r="I39" i="1" s="1"/>
  <c r="H60" i="1"/>
  <c r="H118" i="1"/>
  <c r="I118" i="1" s="1"/>
  <c r="H62" i="1"/>
  <c r="I62" i="1" s="1"/>
  <c r="H116" i="1"/>
  <c r="I116" i="1" s="1"/>
  <c r="H147" i="1"/>
  <c r="I147" i="1" s="1"/>
  <c r="H154" i="1"/>
  <c r="I154" i="1" s="1"/>
  <c r="H102" i="1"/>
  <c r="I102" i="1" s="1"/>
  <c r="H57" i="1"/>
  <c r="I57" i="1" s="1"/>
  <c r="H75" i="1"/>
  <c r="H16" i="1"/>
  <c r="I16" i="1" s="1"/>
  <c r="H146" i="1"/>
  <c r="I146" i="1" s="1"/>
  <c r="H101" i="1"/>
  <c r="I101" i="1" s="1"/>
  <c r="H81" i="1"/>
  <c r="I81" i="1" s="1"/>
  <c r="H23" i="1"/>
  <c r="I23" i="1" s="1"/>
  <c r="H37" i="1"/>
  <c r="I37" i="1" s="1"/>
  <c r="H76" i="1"/>
  <c r="I76" i="1" s="1"/>
  <c r="H72" i="1"/>
  <c r="H5" i="1"/>
  <c r="I5" i="1" s="1"/>
  <c r="H30" i="1"/>
  <c r="I30" i="1" s="1"/>
  <c r="G5" i="1"/>
  <c r="H109" i="1" s="1"/>
  <c r="I109" i="1" s="1"/>
  <c r="H14" i="1"/>
  <c r="I14" i="1" s="1"/>
  <c r="H10" i="1"/>
  <c r="I10" i="1" s="1"/>
  <c r="I60" i="1"/>
  <c r="H12" i="1"/>
  <c r="I12" i="1" s="1"/>
  <c r="I79" i="1"/>
  <c r="H13" i="1"/>
  <c r="I13" i="1" s="1"/>
  <c r="K14" i="1" s="1"/>
  <c r="I45" i="1"/>
  <c r="I52" i="1"/>
  <c r="I72" i="1"/>
  <c r="I55" i="1"/>
  <c r="H18" i="1"/>
  <c r="I18" i="1" s="1"/>
  <c r="H9" i="1"/>
  <c r="I9" i="1" s="1"/>
  <c r="I51" i="1"/>
  <c r="H15" i="1"/>
  <c r="I15" i="1" s="1"/>
  <c r="I66" i="1"/>
  <c r="I75" i="1"/>
  <c r="I24" i="1"/>
  <c r="H82" i="1" l="1"/>
  <c r="I82" i="1" s="1"/>
  <c r="H34" i="1"/>
  <c r="I34" i="1" s="1"/>
  <c r="H106" i="1"/>
  <c r="I106" i="1" s="1"/>
  <c r="K107" i="1" s="1"/>
  <c r="H21" i="1"/>
  <c r="I21" i="1" s="1"/>
  <c r="H20" i="1"/>
  <c r="I20" i="1" s="1"/>
  <c r="H64" i="1"/>
  <c r="I64" i="1" s="1"/>
  <c r="J65" i="1" s="1"/>
  <c r="H167" i="1"/>
  <c r="I167" i="1" s="1"/>
  <c r="H40" i="1"/>
  <c r="I40" i="1" s="1"/>
  <c r="H153" i="1"/>
  <c r="I153" i="1" s="1"/>
  <c r="H78" i="1"/>
  <c r="I78" i="1" s="1"/>
  <c r="H142" i="1"/>
  <c r="I142" i="1" s="1"/>
  <c r="K143" i="1" s="1"/>
  <c r="H133" i="1"/>
  <c r="I133" i="1" s="1"/>
  <c r="H155" i="1"/>
  <c r="I155" i="1" s="1"/>
  <c r="H96" i="1"/>
  <c r="I96" i="1" s="1"/>
  <c r="H94" i="1"/>
  <c r="I94" i="1" s="1"/>
  <c r="H170" i="1"/>
  <c r="I170" i="1" s="1"/>
  <c r="H113" i="1"/>
  <c r="I113" i="1" s="1"/>
  <c r="H91" i="1"/>
  <c r="I91" i="1" s="1"/>
  <c r="H143" i="1"/>
  <c r="I143" i="1" s="1"/>
  <c r="H156" i="1"/>
  <c r="I156" i="1" s="1"/>
  <c r="H119" i="1"/>
  <c r="I119" i="1" s="1"/>
  <c r="H121" i="1"/>
  <c r="I121" i="1" s="1"/>
  <c r="H124" i="1"/>
  <c r="I124" i="1" s="1"/>
  <c r="H134" i="1"/>
  <c r="I134" i="1" s="1"/>
  <c r="H89" i="1"/>
  <c r="I89" i="1" s="1"/>
  <c r="H163" i="1"/>
  <c r="I163" i="1" s="1"/>
  <c r="H80" i="1"/>
  <c r="I80" i="1" s="1"/>
  <c r="H164" i="1"/>
  <c r="I164" i="1" s="1"/>
  <c r="H139" i="1"/>
  <c r="I139" i="1" s="1"/>
  <c r="H160" i="1"/>
  <c r="I160" i="1" s="1"/>
  <c r="H56" i="1"/>
  <c r="I56" i="1" s="1"/>
  <c r="H65" i="1"/>
  <c r="I65" i="1" s="1"/>
  <c r="H159" i="1"/>
  <c r="I159" i="1" s="1"/>
  <c r="H123" i="1"/>
  <c r="I123" i="1" s="1"/>
  <c r="H6" i="1"/>
  <c r="I6" i="1" s="1"/>
  <c r="H97" i="1"/>
  <c r="I97" i="1" s="1"/>
  <c r="H131" i="1"/>
  <c r="I131" i="1" s="1"/>
  <c r="H157" i="1"/>
  <c r="I157" i="1" s="1"/>
  <c r="H145" i="1"/>
  <c r="I145" i="1" s="1"/>
  <c r="H99" i="1"/>
  <c r="I99" i="1" s="1"/>
  <c r="H110" i="1"/>
  <c r="I110" i="1" s="1"/>
  <c r="H162" i="1"/>
  <c r="I162" i="1" s="1"/>
  <c r="H114" i="1"/>
  <c r="I114" i="1" s="1"/>
  <c r="H122" i="1"/>
  <c r="I122" i="1" s="1"/>
  <c r="H150" i="1"/>
  <c r="I150" i="1" s="1"/>
  <c r="H90" i="1"/>
  <c r="I90" i="1" s="1"/>
  <c r="H74" i="1"/>
  <c r="I74" i="1" s="1"/>
  <c r="K74" i="1" s="1"/>
  <c r="H135" i="1"/>
  <c r="I135" i="1" s="1"/>
  <c r="H158" i="1"/>
  <c r="I158" i="1" s="1"/>
  <c r="H151" i="1"/>
  <c r="I151" i="1" s="1"/>
  <c r="H112" i="1"/>
  <c r="I112" i="1" s="1"/>
  <c r="H166" i="1"/>
  <c r="I166" i="1" s="1"/>
  <c r="H95" i="1"/>
  <c r="I95" i="1" s="1"/>
  <c r="H93" i="1"/>
  <c r="I93" i="1" s="1"/>
  <c r="H161" i="1"/>
  <c r="I161" i="1" s="1"/>
  <c r="H120" i="1"/>
  <c r="I120" i="1" s="1"/>
  <c r="H100" i="1"/>
  <c r="I100" i="1" s="1"/>
  <c r="H149" i="1"/>
  <c r="I149" i="1" s="1"/>
  <c r="H137" i="1"/>
  <c r="I137" i="1" s="1"/>
  <c r="H83" i="1"/>
  <c r="I83" i="1" s="1"/>
  <c r="H144" i="1"/>
  <c r="I144" i="1" s="1"/>
  <c r="H111" i="1"/>
  <c r="I111" i="1" s="1"/>
  <c r="H132" i="1"/>
  <c r="I132" i="1" s="1"/>
  <c r="H92" i="1"/>
  <c r="I92" i="1" s="1"/>
  <c r="H136" i="1"/>
  <c r="I136" i="1" s="1"/>
  <c r="H98" i="1"/>
  <c r="I98" i="1" s="1"/>
  <c r="H77" i="1"/>
  <c r="I77" i="1" s="1"/>
  <c r="H165" i="1"/>
  <c r="I165" i="1" s="1"/>
  <c r="H115" i="1"/>
  <c r="I115" i="1" s="1"/>
  <c r="H117" i="1"/>
  <c r="I117" i="1" s="1"/>
  <c r="H32" i="1"/>
  <c r="I32" i="1" s="1"/>
  <c r="H73" i="1"/>
  <c r="I73" i="1" s="1"/>
  <c r="H58" i="1"/>
  <c r="I58" i="1" s="1"/>
  <c r="H22" i="1"/>
  <c r="I22" i="1" s="1"/>
  <c r="J23" i="1" s="1"/>
  <c r="H125" i="1"/>
  <c r="I125" i="1" s="1"/>
  <c r="H138" i="1"/>
  <c r="I138" i="1" s="1"/>
  <c r="H44" i="1"/>
  <c r="I44" i="1" s="1"/>
  <c r="H53" i="1"/>
  <c r="I53" i="1" s="1"/>
  <c r="K53" i="1" s="1"/>
  <c r="H87" i="1"/>
  <c r="I87" i="1" s="1"/>
  <c r="H104" i="1"/>
  <c r="I104" i="1" s="1"/>
  <c r="K104" i="1" s="1"/>
  <c r="H168" i="1"/>
  <c r="I168" i="1" s="1"/>
  <c r="H61" i="1"/>
  <c r="I61" i="1" s="1"/>
  <c r="J62" i="1" s="1"/>
  <c r="H33" i="1"/>
  <c r="I33" i="1" s="1"/>
  <c r="H35" i="1"/>
  <c r="I35" i="1" s="1"/>
  <c r="H69" i="1"/>
  <c r="I69" i="1" s="1"/>
  <c r="H140" i="1"/>
  <c r="I140" i="1" s="1"/>
  <c r="H47" i="1"/>
  <c r="I47" i="1" s="1"/>
  <c r="H3" i="1"/>
  <c r="I3" i="1" s="1"/>
  <c r="H41" i="1"/>
  <c r="I41" i="1" s="1"/>
  <c r="K41" i="1" s="1"/>
  <c r="H38" i="1"/>
  <c r="I38" i="1" s="1"/>
  <c r="H59" i="1"/>
  <c r="I59" i="1" s="1"/>
  <c r="J59" i="1" s="1"/>
  <c r="H85" i="1"/>
  <c r="I85" i="1" s="1"/>
  <c r="J86" i="1" s="1"/>
  <c r="H129" i="1"/>
  <c r="I129" i="1" s="1"/>
  <c r="H107" i="1"/>
  <c r="I107" i="1" s="1"/>
  <c r="H11" i="1"/>
  <c r="I11" i="1" s="1"/>
  <c r="J11" i="1" s="1"/>
  <c r="H108" i="1"/>
  <c r="I108" i="1" s="1"/>
  <c r="H31" i="1"/>
  <c r="I31" i="1" s="1"/>
  <c r="J32" i="1" s="1"/>
  <c r="H103" i="1"/>
  <c r="I103" i="1" s="1"/>
  <c r="J104" i="1" s="1"/>
  <c r="H27" i="1"/>
  <c r="I27" i="1" s="1"/>
  <c r="H63" i="1"/>
  <c r="I63" i="1" s="1"/>
  <c r="H26" i="1"/>
  <c r="I26" i="1" s="1"/>
  <c r="H126" i="1"/>
  <c r="I126" i="1" s="1"/>
  <c r="H4" i="1"/>
  <c r="I4" i="1" s="1"/>
  <c r="H48" i="1"/>
  <c r="I48" i="1" s="1"/>
  <c r="H7" i="1"/>
  <c r="I7" i="1" s="1"/>
  <c r="H152" i="1"/>
  <c r="I152" i="1" s="1"/>
  <c r="H70" i="1"/>
  <c r="I70" i="1" s="1"/>
  <c r="K71" i="1" s="1"/>
  <c r="H54" i="1"/>
  <c r="I54" i="1" s="1"/>
  <c r="K56" i="1" s="1"/>
  <c r="H19" i="1"/>
  <c r="I19" i="1" s="1"/>
  <c r="J20" i="1" s="1"/>
  <c r="H49" i="1"/>
  <c r="I49" i="1" s="1"/>
  <c r="K50" i="1" s="1"/>
  <c r="H8" i="1"/>
  <c r="I8" i="1" s="1"/>
  <c r="J8" i="1" s="1"/>
  <c r="H29" i="1"/>
  <c r="I29" i="1" s="1"/>
  <c r="J29" i="1" s="1"/>
  <c r="H42" i="1"/>
  <c r="I42" i="1" s="1"/>
  <c r="J44" i="1" s="1"/>
  <c r="H148" i="1"/>
  <c r="I148" i="1" s="1"/>
  <c r="K149" i="1" s="1"/>
  <c r="H169" i="1"/>
  <c r="I169" i="1" s="1"/>
  <c r="H17" i="1"/>
  <c r="I17" i="1" s="1"/>
  <c r="K17" i="1" s="1"/>
  <c r="H46" i="1"/>
  <c r="I46" i="1" s="1"/>
  <c r="H28" i="1"/>
  <c r="I28" i="1" s="1"/>
  <c r="J80" i="1"/>
  <c r="K23" i="1"/>
  <c r="J41" i="1"/>
  <c r="J83" i="1"/>
  <c r="J14" i="1"/>
  <c r="J17" i="1"/>
  <c r="K80" i="1"/>
  <c r="J26" i="1"/>
  <c r="K26" i="1"/>
  <c r="K83" i="1"/>
  <c r="J38" i="1"/>
  <c r="K38" i="1"/>
  <c r="J35" i="1"/>
  <c r="K35" i="1"/>
  <c r="J47" i="1"/>
  <c r="K47" i="1"/>
  <c r="J68" i="1"/>
  <c r="K68" i="1"/>
  <c r="J50" i="1"/>
  <c r="J77" i="1"/>
  <c r="K77" i="1"/>
  <c r="J71" i="1"/>
  <c r="J5" i="1" l="1"/>
  <c r="K5" i="1"/>
  <c r="J110" i="1"/>
  <c r="K110" i="1"/>
  <c r="K170" i="1"/>
  <c r="J170" i="1"/>
  <c r="J161" i="1"/>
  <c r="K161" i="1"/>
  <c r="J137" i="1"/>
  <c r="K89" i="1"/>
  <c r="J89" i="1"/>
  <c r="K134" i="1"/>
  <c r="J134" i="1"/>
  <c r="K11" i="1"/>
  <c r="J113" i="1"/>
  <c r="K113" i="1"/>
  <c r="K92" i="1"/>
  <c r="J92" i="1"/>
  <c r="K98" i="1"/>
  <c r="J98" i="1"/>
  <c r="K146" i="1"/>
  <c r="J146" i="1"/>
  <c r="K152" i="1"/>
  <c r="J152" i="1"/>
  <c r="J56" i="1"/>
  <c r="J140" i="1"/>
  <c r="K140" i="1"/>
  <c r="K29" i="1"/>
  <c r="K137" i="1"/>
  <c r="J116" i="1"/>
  <c r="K116" i="1"/>
  <c r="K20" i="1"/>
  <c r="J164" i="1"/>
  <c r="K164" i="1"/>
  <c r="J107" i="1"/>
  <c r="K131" i="1"/>
  <c r="J131" i="1"/>
  <c r="J149" i="1"/>
  <c r="K32" i="1"/>
  <c r="K44" i="1"/>
  <c r="J53" i="1"/>
  <c r="K122" i="1"/>
  <c r="J122" i="1"/>
  <c r="J101" i="1"/>
  <c r="K101" i="1"/>
  <c r="K62" i="1"/>
  <c r="K59" i="1"/>
  <c r="K128" i="1"/>
  <c r="J128" i="1"/>
  <c r="J143" i="1"/>
  <c r="K125" i="1"/>
  <c r="J125" i="1"/>
  <c r="J119" i="1"/>
  <c r="K119" i="1"/>
  <c r="K95" i="1"/>
  <c r="J95" i="1"/>
  <c r="K155" i="1"/>
  <c r="J155" i="1"/>
  <c r="J74" i="1"/>
  <c r="K65" i="1"/>
  <c r="K167" i="1"/>
  <c r="J167" i="1"/>
  <c r="J158" i="1"/>
  <c r="K158" i="1"/>
  <c r="K86" i="1"/>
  <c r="K8" i="1"/>
</calcChain>
</file>

<file path=xl/sharedStrings.xml><?xml version="1.0" encoding="utf-8"?>
<sst xmlns="http://schemas.openxmlformats.org/spreadsheetml/2006/main" count="266" uniqueCount="69">
  <si>
    <t xml:space="preserve">LUAD 1 </t>
    <phoneticPr fontId="2" type="noConversion"/>
  </si>
  <si>
    <t>LUAD 3</t>
  </si>
  <si>
    <t>LUAD 4</t>
  </si>
  <si>
    <t>LUAD 5</t>
  </si>
  <si>
    <t>LUAD 6</t>
  </si>
  <si>
    <t>LUAD 7</t>
  </si>
  <si>
    <t>LUAD 8</t>
  </si>
  <si>
    <t>LUAD 9</t>
  </si>
  <si>
    <t>LUAD 10</t>
  </si>
  <si>
    <t>LUAD 11</t>
  </si>
  <si>
    <t>LUAD 12</t>
  </si>
  <si>
    <t>LUAD 13</t>
  </si>
  <si>
    <t>LUAD 14</t>
  </si>
  <si>
    <t>LUAD 15</t>
  </si>
  <si>
    <t>LUAD 16</t>
  </si>
  <si>
    <t>LUAD 17</t>
  </si>
  <si>
    <t>LUAD 18</t>
  </si>
  <si>
    <t>LUAD 19</t>
  </si>
  <si>
    <t>LUAD 20</t>
  </si>
  <si>
    <t>LUAD 21</t>
  </si>
  <si>
    <t>LUAD 22</t>
  </si>
  <si>
    <t>LUAD 23</t>
  </si>
  <si>
    <t>LUAD 24</t>
  </si>
  <si>
    <t>LUAD 25</t>
  </si>
  <si>
    <t>LUAD 26</t>
  </si>
  <si>
    <t>LUAD 27</t>
  </si>
  <si>
    <t>LUAD 28</t>
  </si>
  <si>
    <t>Ct (dR)</t>
  </si>
  <si>
    <t>△Ct</t>
  </si>
  <si>
    <t>△△Ct</t>
  </si>
  <si>
    <t>PDGFB</t>
    <phoneticPr fontId="7" type="noConversion"/>
  </si>
  <si>
    <t>LUAD 2</t>
    <phoneticPr fontId="2" type="noConversion"/>
  </si>
  <si>
    <t>GAPDH</t>
    <phoneticPr fontId="2" type="noConversion"/>
  </si>
  <si>
    <t>PC1</t>
    <phoneticPr fontId="2" type="noConversion"/>
  </si>
  <si>
    <t>PC2</t>
    <phoneticPr fontId="2" type="noConversion"/>
  </si>
  <si>
    <t>PC3</t>
    <phoneticPr fontId="2" type="noConversion"/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</si>
  <si>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</si>
  <si>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</si>
  <si>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</si>
  <si>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</si>
  <si>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</si>
  <si>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</si>
  <si>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</si>
  <si>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</si>
  <si>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</si>
  <si>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</si>
  <si>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</si>
  <si>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</si>
  <si>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</si>
  <si>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</si>
  <si>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</si>
  <si>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</si>
  <si>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</si>
  <si>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</si>
  <si>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</si>
  <si>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</si>
  <si>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</si>
  <si>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</si>
  <si>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</si>
  <si>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</si>
  <si>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</si>
  <si>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</t>
    <phoneticPr fontId="2" type="noConversion"/>
  </si>
  <si>
    <t>LUAD</t>
    <phoneticPr fontId="2" type="noConversion"/>
  </si>
  <si>
    <t>KLF4</t>
    <phoneticPr fontId="7" type="noConversion"/>
  </si>
  <si>
    <t>CD74</t>
    <phoneticPr fontId="7" type="noConversion"/>
  </si>
  <si>
    <t>CCL20</t>
    <phoneticPr fontId="7" type="noConversion"/>
  </si>
  <si>
    <t>expression quantity</t>
    <phoneticPr fontId="2" type="noConversion"/>
  </si>
  <si>
    <t>Mean value</t>
  </si>
  <si>
    <t>error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</si>
</sst>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family val="2"/>
      <charset val="134"/>
      <scheme val="minor"/>
    </font>
    <font>
      <sz val="12"/>
      <color rgb="FF000000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Arial Unicode MS"/>
      <family val="2"/>
      <charset val="134"/>
    </font>
    <font>
      <sz val="11"/>
      <name val="Arial Unicode MS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indexed="0"/>
      <name val="Arial Unicode MS"/>
      <family val="2"/>
      <charset val="134"/>
    </font>
    <font>
      <sz val="9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color rgb="FFFF0000"/>
      <name val="Arial Unicode MS"/>
      <family val="2"/>
      <charset val="134"/>
    </font>
    <font>
      <sz val="10"/>
      <name val="Arial"/>
      <family val="2"/>
    </font>
    <font>
      <sz val="11"/>
      <name val="等线"/>
      <family val="2"/>
      <charset val="134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2C349939-9EC1-4C22-A44B-4B9ABDEB4B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CB4E-608D-4970-A717-2150211A0E6D}">
  <dimension ref="A1:O170"/>
  <sheetViews>
    <sheetView tabSelected="1" workbookViewId="0">
      <selection activeCell="I2" sqref="I2:K2"/>
    </sheetView>
  </sheetViews>
  <sheetFormatPr defaultRowHeight="13.9"/>
  <cols>
    <col min="1" max="1" width="9.46484375" bestFit="1" customWidth="1"/>
    <col min="3" max="3" width="9.265625" customWidth="1"/>
    <col min="9" max="9" width="19.265625" style="17" customWidth="1"/>
    <col min="10" max="10" width="12.1328125" customWidth="1"/>
    <col min="11" max="11" width="12.53125" customWidth="1"/>
  </cols>
  <sheetData>
    <row r="1" spans="1:15">
      <c r="C1" t="s">
        <v>32</v>
      </c>
      <c r="E1" s="4" t="s">
        <v>30</v>
      </c>
    </row>
    <row r="2" spans="1:15">
      <c r="C2" s="6" t="s">
        <v>27</v>
      </c>
      <c r="D2" s="4"/>
      <c r="E2" s="6" t="s">
        <v>27</v>
      </c>
      <c r="F2" s="4" t="s">
        <v>28</v>
      </c>
      <c r="G2" s="4"/>
      <c r="H2" s="4" t="s">
        <v>29</v>
      </c>
      <c r="I2" s="4" t="s">
        <v>66</v>
      </c>
      <c r="J2" s="4" t="s">
        <v>67</v>
      </c>
      <c r="K2" s="4" t="s">
        <v>68</v>
      </c>
    </row>
    <row r="3" spans="1:15" ht="15.75" thickBot="1">
      <c r="A3" s="1">
        <v>2023001</v>
      </c>
      <c r="B3" t="s">
        <v>33</v>
      </c>
      <c r="C3" s="2">
        <v>14.21</v>
      </c>
      <c r="D3" s="3"/>
      <c r="E3" s="2">
        <v>26.71</v>
      </c>
      <c r="F3" s="3">
        <f>E3-D5</f>
        <v>12.623333333333333</v>
      </c>
      <c r="G3" s="3"/>
      <c r="H3" s="3">
        <f t="shared" ref="H3:H15" si="0">F3-$G$5</f>
        <v>2.3333333333333428E-2</v>
      </c>
      <c r="I3" s="18">
        <f t="shared" ref="I3:I34" si="1">POWER(2,-H3)</f>
        <v>0.98395665350811201</v>
      </c>
      <c r="J3" s="3"/>
      <c r="K3" s="3"/>
      <c r="L3" s="2"/>
    </row>
    <row r="4" spans="1:15" ht="15.75" thickBot="1">
      <c r="A4" s="1"/>
      <c r="C4" s="2">
        <v>14.1</v>
      </c>
      <c r="D4" s="3"/>
      <c r="E4" s="2">
        <v>26.51</v>
      </c>
      <c r="F4" s="3">
        <f>E4-D5</f>
        <v>12.423333333333334</v>
      </c>
      <c r="G4" s="3"/>
      <c r="H4" s="3">
        <f t="shared" si="0"/>
        <v>-0.17666666666666586</v>
      </c>
      <c r="I4" s="18">
        <f t="shared" si="1"/>
        <v>1.1302693892731552</v>
      </c>
      <c r="J4" s="3"/>
      <c r="K4" s="3"/>
      <c r="L4" s="4"/>
    </row>
    <row r="5" spans="1:15" ht="15.75" thickBot="1">
      <c r="A5" s="1"/>
      <c r="C5" s="2">
        <v>13.95</v>
      </c>
      <c r="D5" s="3">
        <f>AVERAGE(C3:C5)</f>
        <v>14.086666666666668</v>
      </c>
      <c r="E5" s="2">
        <v>26.84</v>
      </c>
      <c r="F5" s="5">
        <f>E5-D5</f>
        <v>12.753333333333332</v>
      </c>
      <c r="G5" s="3">
        <f>AVERAGE(F3:F5)</f>
        <v>12.6</v>
      </c>
      <c r="H5" s="3">
        <f t="shared" si="0"/>
        <v>0.15333333333333243</v>
      </c>
      <c r="I5" s="18">
        <f t="shared" si="1"/>
        <v>0.89917053563818639</v>
      </c>
      <c r="J5" s="3">
        <f>AVERAGE(I3:I5)</f>
        <v>1.0044655261398179</v>
      </c>
      <c r="K5" s="3">
        <f>STDEV(I3:I5)</f>
        <v>0.11690650294280826</v>
      </c>
      <c r="L5" s="2"/>
    </row>
    <row r="6" spans="1:15" ht="15.75" thickBot="1">
      <c r="A6" s="1">
        <v>2023002</v>
      </c>
      <c r="B6" t="s">
        <v>34</v>
      </c>
      <c r="C6" s="2">
        <v>14.46</v>
      </c>
      <c r="D6" s="3"/>
      <c r="E6" s="2">
        <v>27.76</v>
      </c>
      <c r="F6" s="3">
        <f>E6-D8</f>
        <v>13.226666666666668</v>
      </c>
      <c r="G6" s="3"/>
      <c r="H6" s="3">
        <f t="shared" si="0"/>
        <v>0.6266666666666687</v>
      </c>
      <c r="I6" s="18">
        <f t="shared" si="1"/>
        <v>0.64767112594597254</v>
      </c>
      <c r="J6" s="3"/>
      <c r="K6" s="3"/>
      <c r="L6" s="2"/>
    </row>
    <row r="7" spans="1:15" ht="15.75" thickBot="1">
      <c r="A7" s="1"/>
      <c r="C7" s="2">
        <v>14.55</v>
      </c>
      <c r="D7" s="3"/>
      <c r="E7" s="2">
        <v>27.98</v>
      </c>
      <c r="F7" s="3">
        <f>E7-D8</f>
        <v>13.446666666666667</v>
      </c>
      <c r="G7" s="3"/>
      <c r="H7" s="3">
        <f t="shared" si="0"/>
        <v>0.84666666666666757</v>
      </c>
      <c r="I7" s="18">
        <f t="shared" si="1"/>
        <v>0.55606804291593581</v>
      </c>
      <c r="J7" s="3"/>
      <c r="K7" s="3"/>
      <c r="L7" s="2"/>
    </row>
    <row r="8" spans="1:15" ht="15.75" thickBot="1">
      <c r="A8" s="1"/>
      <c r="C8" s="2">
        <v>14.59</v>
      </c>
      <c r="D8" s="3">
        <f>AVERAGE(C6:C8)</f>
        <v>14.533333333333333</v>
      </c>
      <c r="E8" s="2">
        <v>27.95</v>
      </c>
      <c r="F8" s="5">
        <f>E8-D8</f>
        <v>13.416666666666666</v>
      </c>
      <c r="G8" s="3"/>
      <c r="H8" s="3">
        <f t="shared" si="0"/>
        <v>0.81666666666666643</v>
      </c>
      <c r="I8" s="18">
        <f t="shared" si="1"/>
        <v>0.56775221453543878</v>
      </c>
      <c r="J8" s="3">
        <f>AVERAGE(I6:I8)</f>
        <v>0.59049712779911567</v>
      </c>
      <c r="K8" s="3">
        <f>STDEV(I6:I8)</f>
        <v>4.9857592347415762E-2</v>
      </c>
      <c r="L8" s="2"/>
    </row>
    <row r="9" spans="1:15" ht="15.75" thickBot="1">
      <c r="A9" s="1">
        <v>2023003</v>
      </c>
      <c r="B9" t="s">
        <v>35</v>
      </c>
      <c r="C9" s="2">
        <v>15.31</v>
      </c>
      <c r="D9" s="3"/>
      <c r="E9" s="2">
        <v>27.49</v>
      </c>
      <c r="F9" s="3">
        <f>E9-D11</f>
        <v>12.26</v>
      </c>
      <c r="G9" s="3"/>
      <c r="H9" s="3">
        <f t="shared" si="0"/>
        <v>-0.33999999999999986</v>
      </c>
      <c r="I9" s="18">
        <f t="shared" si="1"/>
        <v>1.2657565939702797</v>
      </c>
      <c r="J9" s="3"/>
      <c r="K9" s="3"/>
      <c r="L9" s="2"/>
    </row>
    <row r="10" spans="1:15" ht="15.75" thickBot="1">
      <c r="A10" s="1"/>
      <c r="C10" s="2">
        <v>15.26</v>
      </c>
      <c r="D10" s="3"/>
      <c r="E10" s="2">
        <v>27.42</v>
      </c>
      <c r="F10" s="3">
        <f>E10-D11</f>
        <v>12.190000000000003</v>
      </c>
      <c r="G10" s="3"/>
      <c r="H10" s="3">
        <f t="shared" si="0"/>
        <v>-0.40999999999999659</v>
      </c>
      <c r="I10" s="18">
        <f t="shared" si="1"/>
        <v>1.3286858140965085</v>
      </c>
      <c r="J10" s="3"/>
      <c r="K10" s="3"/>
      <c r="L10" s="2"/>
      <c r="N10" t="s">
        <v>61</v>
      </c>
      <c r="O10" t="s">
        <v>62</v>
      </c>
    </row>
    <row r="11" spans="1:15" ht="15.75" thickBot="1">
      <c r="A11" s="1"/>
      <c r="C11" s="2">
        <v>15.12</v>
      </c>
      <c r="D11" s="3">
        <f>AVERAGE(C9:C11)</f>
        <v>15.229999999999999</v>
      </c>
      <c r="E11" s="2">
        <v>27.53</v>
      </c>
      <c r="F11" s="5">
        <f>E11-D11</f>
        <v>12.300000000000002</v>
      </c>
      <c r="G11" s="3"/>
      <c r="H11" s="3">
        <f t="shared" si="0"/>
        <v>-0.29999999999999716</v>
      </c>
      <c r="I11" s="18">
        <f t="shared" si="1"/>
        <v>1.2311444133449139</v>
      </c>
      <c r="J11" s="3">
        <f>AVERAGE(I9:I11)</f>
        <v>1.2751956071372341</v>
      </c>
      <c r="K11" s="3">
        <f>STDEV(I9:I11)</f>
        <v>4.9451010528807716E-2</v>
      </c>
      <c r="L11" s="2"/>
      <c r="N11">
        <v>1.0044655261398179</v>
      </c>
      <c r="O11">
        <v>0.35478245607528575</v>
      </c>
    </row>
    <row r="12" spans="1:15" ht="15.75" thickBot="1">
      <c r="A12" s="1">
        <v>2023004</v>
      </c>
      <c r="B12" t="s">
        <v>36</v>
      </c>
      <c r="C12" s="2">
        <v>14.26</v>
      </c>
      <c r="D12" s="3"/>
      <c r="E12" s="2">
        <v>27.51</v>
      </c>
      <c r="F12" s="3">
        <f>E12-D14</f>
        <v>13.08666666666667</v>
      </c>
      <c r="G12" s="3"/>
      <c r="H12" s="3">
        <f t="shared" si="0"/>
        <v>0.48666666666666991</v>
      </c>
      <c r="I12" s="18">
        <f t="shared" si="1"/>
        <v>0.71367212708543126</v>
      </c>
      <c r="J12" s="3"/>
      <c r="K12" s="3"/>
      <c r="L12" s="2"/>
      <c r="N12">
        <v>0.59049712779911567</v>
      </c>
      <c r="O12">
        <v>0.16965205511309858</v>
      </c>
    </row>
    <row r="13" spans="1:15" ht="15.75" thickBot="1">
      <c r="A13" s="1"/>
      <c r="C13" s="2">
        <v>14.46</v>
      </c>
      <c r="D13" s="3"/>
      <c r="E13" s="2">
        <v>27.62</v>
      </c>
      <c r="F13" s="3">
        <f>E13-D14</f>
        <v>13.196666666666669</v>
      </c>
      <c r="G13" s="3"/>
      <c r="H13" s="3">
        <f t="shared" si="0"/>
        <v>0.59666666666666934</v>
      </c>
      <c r="I13" s="18">
        <f t="shared" si="1"/>
        <v>0.66128007306126846</v>
      </c>
      <c r="J13" s="3"/>
      <c r="K13" s="3"/>
      <c r="L13" s="2"/>
      <c r="N13">
        <v>1.2751956071372341</v>
      </c>
      <c r="O13">
        <v>0.42539639189810341</v>
      </c>
    </row>
    <row r="14" spans="1:15" ht="15.75" thickBot="1">
      <c r="A14" s="1"/>
      <c r="C14" s="2">
        <v>14.55</v>
      </c>
      <c r="D14" s="3">
        <f>AVERAGE(C12:C14)</f>
        <v>14.423333333333332</v>
      </c>
      <c r="E14" s="2">
        <v>27.22</v>
      </c>
      <c r="F14" s="5">
        <f>E14-D14</f>
        <v>12.796666666666667</v>
      </c>
      <c r="G14" s="3"/>
      <c r="H14" s="3">
        <f t="shared" si="0"/>
        <v>0.19666666666666721</v>
      </c>
      <c r="I14" s="18">
        <f t="shared" si="1"/>
        <v>0.8725642876408225</v>
      </c>
      <c r="J14" s="3">
        <f>AVERAGE(I12:I14)</f>
        <v>0.74917216259584063</v>
      </c>
      <c r="K14" s="3">
        <f>STDEV(I12:I14)</f>
        <v>0.1100247436877505</v>
      </c>
      <c r="L14" s="2"/>
      <c r="N14">
        <v>0.74917216259584063</v>
      </c>
      <c r="O14">
        <v>0.21220162490839956</v>
      </c>
    </row>
    <row r="15" spans="1:15" ht="15.75" thickBot="1">
      <c r="A15" s="1">
        <v>2023005</v>
      </c>
      <c r="B15" t="s">
        <v>37</v>
      </c>
      <c r="C15" s="2">
        <v>15.28</v>
      </c>
      <c r="D15" s="3"/>
      <c r="E15" s="2">
        <v>27.1</v>
      </c>
      <c r="F15" s="3">
        <f>E15-D17</f>
        <v>11.776666666666669</v>
      </c>
      <c r="G15" s="3"/>
      <c r="H15" s="3">
        <f t="shared" si="0"/>
        <v>-0.82333333333333059</v>
      </c>
      <c r="I15" s="18">
        <f t="shared" si="1"/>
        <v>1.7694896623592886</v>
      </c>
      <c r="J15" s="3"/>
      <c r="K15" s="3"/>
      <c r="L15" s="2"/>
      <c r="N15">
        <v>1.6239263953422522</v>
      </c>
      <c r="O15">
        <v>0.65308076557096817</v>
      </c>
    </row>
    <row r="16" spans="1:15" ht="15.75" thickBot="1">
      <c r="A16" s="1"/>
      <c r="C16" s="2">
        <v>15.28</v>
      </c>
      <c r="D16" s="3"/>
      <c r="E16" s="2">
        <v>27.29</v>
      </c>
      <c r="F16" s="3">
        <f>E16-D17</f>
        <v>11.966666666666667</v>
      </c>
      <c r="G16" s="3"/>
      <c r="H16" s="3">
        <f>F16-G5</f>
        <v>-0.63333333333333286</v>
      </c>
      <c r="I16" s="18">
        <f t="shared" si="1"/>
        <v>1.5511447618337342</v>
      </c>
      <c r="J16" s="3"/>
      <c r="K16" s="3"/>
      <c r="L16" s="2"/>
      <c r="N16">
        <v>0.27883740926336226</v>
      </c>
      <c r="O16">
        <v>0.29738324918259845</v>
      </c>
    </row>
    <row r="17" spans="1:15" ht="15.75" thickBot="1">
      <c r="A17" s="1"/>
      <c r="C17" s="2">
        <v>15.41</v>
      </c>
      <c r="D17" s="3">
        <f>AVERAGE(C15:C17)</f>
        <v>15.323333333333332</v>
      </c>
      <c r="E17" s="2">
        <v>27.29</v>
      </c>
      <c r="F17" s="5">
        <f>E17-D17</f>
        <v>11.966666666666667</v>
      </c>
      <c r="G17" s="3"/>
      <c r="H17" s="3">
        <f t="shared" ref="H17:H48" si="2">F17-$G$5</f>
        <v>-0.63333333333333286</v>
      </c>
      <c r="I17" s="18">
        <f t="shared" si="1"/>
        <v>1.5511447618337342</v>
      </c>
      <c r="J17" s="3">
        <f>AVERAGE(I15:I17)</f>
        <v>1.6239263953422522</v>
      </c>
      <c r="K17" s="3">
        <f>STDEV(I15:I17)</f>
        <v>0.1260614870946109</v>
      </c>
      <c r="L17" s="2"/>
      <c r="N17">
        <v>0.33553929787438763</v>
      </c>
      <c r="O17">
        <v>0.61208778903398919</v>
      </c>
    </row>
    <row r="18" spans="1:15" ht="15.75" thickBot="1">
      <c r="A18" s="1">
        <v>2023006</v>
      </c>
      <c r="B18" t="s">
        <v>38</v>
      </c>
      <c r="C18" s="2">
        <v>14.49</v>
      </c>
      <c r="D18" s="3"/>
      <c r="E18" s="2">
        <v>28.9</v>
      </c>
      <c r="F18" s="3">
        <f>E18-D20</f>
        <v>14.493333333333332</v>
      </c>
      <c r="G18" s="3"/>
      <c r="H18" s="3">
        <f t="shared" si="2"/>
        <v>1.8933333333333326</v>
      </c>
      <c r="I18" s="18">
        <f t="shared" si="1"/>
        <v>0.26918439206188088</v>
      </c>
      <c r="J18" s="3"/>
      <c r="K18" s="3"/>
      <c r="L18" s="2"/>
      <c r="N18">
        <v>1.3010356477484615</v>
      </c>
      <c r="O18">
        <v>1.0060696235822462</v>
      </c>
    </row>
    <row r="19" spans="1:15" ht="15.75" thickBot="1">
      <c r="A19" s="1"/>
      <c r="C19" s="2">
        <v>14.42</v>
      </c>
      <c r="D19" s="3"/>
      <c r="E19" s="2">
        <v>28.66</v>
      </c>
      <c r="F19" s="3">
        <f>E19-D20</f>
        <v>14.253333333333334</v>
      </c>
      <c r="G19" s="3"/>
      <c r="H19" s="3">
        <f t="shared" si="2"/>
        <v>1.6533333333333342</v>
      </c>
      <c r="I19" s="18">
        <f t="shared" si="1"/>
        <v>0.31790479159645052</v>
      </c>
      <c r="J19" s="3"/>
      <c r="K19" s="3"/>
      <c r="L19" s="2"/>
      <c r="N19">
        <v>0.99748355899980057</v>
      </c>
      <c r="O19">
        <v>0.8869682371567511</v>
      </c>
    </row>
    <row r="20" spans="1:15" ht="15.75" thickBot="1">
      <c r="A20" s="1"/>
      <c r="C20" s="2">
        <v>14.31</v>
      </c>
      <c r="D20" s="3">
        <f>AVERAGE(C18:C20)</f>
        <v>14.406666666666666</v>
      </c>
      <c r="E20" s="2">
        <v>29.01</v>
      </c>
      <c r="F20" s="5">
        <f>E20-D20</f>
        <v>14.603333333333335</v>
      </c>
      <c r="G20" s="3"/>
      <c r="H20" s="3">
        <f t="shared" si="2"/>
        <v>2.0033333333333356</v>
      </c>
      <c r="I20" s="18">
        <f t="shared" si="1"/>
        <v>0.24942304413175545</v>
      </c>
      <c r="J20" s="3">
        <f>AVERAGE(I18:I20)</f>
        <v>0.27883740926336226</v>
      </c>
      <c r="K20" s="3">
        <f>STDEV(I18:I20)</f>
        <v>3.5246602528096832E-2</v>
      </c>
      <c r="L20" s="4"/>
      <c r="N20">
        <v>1.8693798109218871</v>
      </c>
      <c r="O20">
        <v>0.69027999693133824</v>
      </c>
    </row>
    <row r="21" spans="1:15" ht="15.75" thickBot="1">
      <c r="A21" s="1">
        <v>2023007</v>
      </c>
      <c r="B21" t="s">
        <v>39</v>
      </c>
      <c r="C21" s="2">
        <v>14.19</v>
      </c>
      <c r="D21" s="3"/>
      <c r="E21" s="2">
        <v>28.41</v>
      </c>
      <c r="F21" s="3">
        <f>E21-D23</f>
        <v>14.093333333333335</v>
      </c>
      <c r="G21" s="3"/>
      <c r="H21" s="3">
        <f t="shared" si="2"/>
        <v>1.4933333333333358</v>
      </c>
      <c r="I21" s="18">
        <f t="shared" si="1"/>
        <v>0.35519093478224334</v>
      </c>
      <c r="J21" s="3"/>
      <c r="K21" s="3"/>
      <c r="L21" s="2"/>
      <c r="N21">
        <v>1.1206793507843349</v>
      </c>
      <c r="O21">
        <v>0.41224613550713762</v>
      </c>
    </row>
    <row r="22" spans="1:15" ht="15.75" thickBot="1">
      <c r="A22" s="1"/>
      <c r="C22" s="2">
        <v>14.54</v>
      </c>
      <c r="D22" s="3"/>
      <c r="E22" s="2">
        <v>28.54</v>
      </c>
      <c r="F22" s="3">
        <f>E22-D23</f>
        <v>14.223333333333334</v>
      </c>
      <c r="G22" s="3"/>
      <c r="H22" s="3">
        <f t="shared" si="2"/>
        <v>1.6233333333333348</v>
      </c>
      <c r="I22" s="18">
        <f t="shared" si="1"/>
        <v>0.32458464704039408</v>
      </c>
      <c r="J22" s="3"/>
      <c r="K22" s="3"/>
      <c r="L22" s="2"/>
      <c r="N22">
        <v>0.8481945179703887</v>
      </c>
      <c r="O22">
        <v>0.53642581699497704</v>
      </c>
    </row>
    <row r="23" spans="1:15" ht="15.75" thickBot="1">
      <c r="A23" s="1"/>
      <c r="C23" s="2">
        <v>14.22</v>
      </c>
      <c r="D23" s="3">
        <f>AVERAGE(C21:C23)</f>
        <v>14.316666666666665</v>
      </c>
      <c r="E23" s="2">
        <v>28.53</v>
      </c>
      <c r="F23" s="5">
        <f>E23-D23</f>
        <v>14.213333333333336</v>
      </c>
      <c r="G23" s="3"/>
      <c r="H23" s="3">
        <f t="shared" si="2"/>
        <v>1.6133333333333368</v>
      </c>
      <c r="I23" s="18">
        <f t="shared" si="1"/>
        <v>0.32684231180052553</v>
      </c>
      <c r="J23" s="3">
        <f>AVERAGE(I21:I23)</f>
        <v>0.33553929787438763</v>
      </c>
      <c r="K23" s="3">
        <f>STDEV(I21:I23)</f>
        <v>1.7056212575215279E-2</v>
      </c>
      <c r="L23" s="2"/>
      <c r="N23">
        <v>0.95461692824664757</v>
      </c>
      <c r="O23">
        <v>0.37999373590144253</v>
      </c>
    </row>
    <row r="24" spans="1:15" ht="15.75" thickBot="1">
      <c r="A24" s="1">
        <v>2023008</v>
      </c>
      <c r="B24" t="s">
        <v>40</v>
      </c>
      <c r="C24" s="2">
        <v>14.42</v>
      </c>
      <c r="E24">
        <v>26.51</v>
      </c>
      <c r="F24">
        <f>E24-D26</f>
        <v>12.203333333333335</v>
      </c>
      <c r="H24" s="3">
        <f t="shared" si="2"/>
        <v>-0.39666666666666472</v>
      </c>
      <c r="I24" s="18">
        <f t="shared" si="1"/>
        <v>1.3164627194436322</v>
      </c>
      <c r="J24" s="3"/>
      <c r="K24" s="3"/>
      <c r="N24">
        <v>1.1238003011484525</v>
      </c>
      <c r="O24">
        <v>0.31590112045413488</v>
      </c>
    </row>
    <row r="25" spans="1:15" ht="15.75" thickBot="1">
      <c r="A25" s="1"/>
      <c r="C25" s="2">
        <v>14.31</v>
      </c>
      <c r="E25">
        <v>26.71</v>
      </c>
      <c r="F25">
        <f>E25-D26</f>
        <v>12.403333333333334</v>
      </c>
      <c r="H25" s="3">
        <f t="shared" si="2"/>
        <v>-0.19666666666666544</v>
      </c>
      <c r="I25" s="18">
        <f t="shared" si="1"/>
        <v>1.1460473619700022</v>
      </c>
      <c r="J25" s="3"/>
      <c r="K25" s="3"/>
      <c r="N25">
        <v>0.50979505958758053</v>
      </c>
      <c r="O25">
        <v>0.34605666503595978</v>
      </c>
    </row>
    <row r="26" spans="1:15" ht="15.75" thickBot="1">
      <c r="A26" s="1"/>
      <c r="C26" s="2">
        <v>14.19</v>
      </c>
      <c r="D26" s="3">
        <f>AVERAGE(C24:C26)</f>
        <v>14.306666666666667</v>
      </c>
      <c r="E26">
        <v>26.380000000000003</v>
      </c>
      <c r="F26">
        <f>E26-D26</f>
        <v>12.073333333333336</v>
      </c>
      <c r="H26" s="3">
        <f t="shared" si="2"/>
        <v>-0.52666666666666373</v>
      </c>
      <c r="I26" s="18">
        <f t="shared" si="1"/>
        <v>1.44059686183175</v>
      </c>
      <c r="J26" s="3">
        <f>AVERAGE(I24:I26)</f>
        <v>1.3010356477484615</v>
      </c>
      <c r="K26" s="3">
        <f>STDEV(I24:I26)</f>
        <v>0.14787950457388402</v>
      </c>
      <c r="N26">
        <v>0.84456422863133607</v>
      </c>
      <c r="O26">
        <v>0.46358620750096086</v>
      </c>
    </row>
    <row r="27" spans="1:15" ht="15.75" thickBot="1">
      <c r="A27" s="1">
        <v>2023009</v>
      </c>
      <c r="B27" t="s">
        <v>41</v>
      </c>
      <c r="C27" s="2">
        <v>14.1</v>
      </c>
      <c r="E27">
        <v>26.71</v>
      </c>
      <c r="F27">
        <f>E27-D29</f>
        <v>12.540000000000001</v>
      </c>
      <c r="H27" s="3">
        <f t="shared" si="2"/>
        <v>-5.9999999999998721E-2</v>
      </c>
      <c r="I27" s="18">
        <f t="shared" si="1"/>
        <v>1.0424657608411205</v>
      </c>
      <c r="J27" s="3"/>
      <c r="K27" s="3"/>
      <c r="N27">
        <v>1.4110111898023341</v>
      </c>
      <c r="O27">
        <v>0.65663401959844847</v>
      </c>
    </row>
    <row r="28" spans="1:15" ht="15.75" thickBot="1">
      <c r="A28" s="1"/>
      <c r="C28" s="2">
        <v>13.95</v>
      </c>
      <c r="E28">
        <v>26.71</v>
      </c>
      <c r="F28">
        <f>E28-D29</f>
        <v>12.540000000000001</v>
      </c>
      <c r="H28" s="3">
        <f t="shared" si="2"/>
        <v>-5.9999999999998721E-2</v>
      </c>
      <c r="I28" s="18">
        <f t="shared" si="1"/>
        <v>1.0424657608411205</v>
      </c>
      <c r="J28" s="3"/>
      <c r="K28" s="3"/>
      <c r="N28">
        <v>0.90723980436416995</v>
      </c>
      <c r="O28">
        <v>0.54739979684945739</v>
      </c>
    </row>
    <row r="29" spans="1:15" ht="15.75" thickBot="1">
      <c r="A29" s="1"/>
      <c r="C29" s="2">
        <v>14.46</v>
      </c>
      <c r="D29" s="3">
        <f>AVERAGE(C27:C29)</f>
        <v>14.17</v>
      </c>
      <c r="E29">
        <v>26.91</v>
      </c>
      <c r="F29">
        <f>E29-D29</f>
        <v>12.74</v>
      </c>
      <c r="H29" s="3">
        <f t="shared" si="2"/>
        <v>0.14000000000000057</v>
      </c>
      <c r="I29" s="18">
        <f t="shared" si="1"/>
        <v>0.90751915531716054</v>
      </c>
      <c r="J29" s="3">
        <f>AVERAGE(I27:I29)</f>
        <v>0.99748355899980057</v>
      </c>
      <c r="K29" s="3">
        <f>STDEV(I27:I29)</f>
        <v>7.7911459025484534E-2</v>
      </c>
      <c r="N29">
        <v>0.69704523410482111</v>
      </c>
      <c r="O29">
        <v>0.33626318632975694</v>
      </c>
    </row>
    <row r="30" spans="1:15" ht="15.75" thickBot="1">
      <c r="A30" s="1">
        <v>2023010</v>
      </c>
      <c r="B30" t="s">
        <v>42</v>
      </c>
      <c r="C30" s="2">
        <v>14.59</v>
      </c>
      <c r="E30">
        <v>26.580000000000002</v>
      </c>
      <c r="F30">
        <f>E30-D32</f>
        <v>11.49</v>
      </c>
      <c r="H30" s="3">
        <f t="shared" si="2"/>
        <v>-1.1099999999999994</v>
      </c>
      <c r="I30" s="18">
        <f t="shared" si="1"/>
        <v>2.1584564730088536</v>
      </c>
      <c r="J30" s="3"/>
      <c r="K30" s="3"/>
      <c r="N30">
        <v>0.36851952660579546</v>
      </c>
      <c r="O30">
        <v>0.16489059714118329</v>
      </c>
    </row>
    <row r="31" spans="1:15" ht="15.75" thickBot="1">
      <c r="A31" s="1"/>
      <c r="C31" s="2">
        <v>15.26</v>
      </c>
      <c r="E31">
        <v>26.84</v>
      </c>
      <c r="F31">
        <f>E31-D32</f>
        <v>11.749999999999998</v>
      </c>
      <c r="H31" s="3">
        <f t="shared" si="2"/>
        <v>-0.85000000000000142</v>
      </c>
      <c r="I31" s="18">
        <f t="shared" si="1"/>
        <v>1.8025009252216622</v>
      </c>
      <c r="J31" s="3"/>
      <c r="K31" s="3"/>
      <c r="N31">
        <v>0.52791454254434533</v>
      </c>
      <c r="O31">
        <v>0.2671193210296679</v>
      </c>
    </row>
    <row r="32" spans="1:15" ht="15.75" thickBot="1">
      <c r="A32" s="1"/>
      <c r="C32" s="2">
        <v>15.42</v>
      </c>
      <c r="D32" s="3">
        <f>AVERAGE(C30:C32)</f>
        <v>15.090000000000002</v>
      </c>
      <c r="E32">
        <v>26.970000000000002</v>
      </c>
      <c r="F32">
        <f>E32-D32</f>
        <v>11.88</v>
      </c>
      <c r="H32" s="3">
        <f t="shared" si="2"/>
        <v>-0.71999999999999886</v>
      </c>
      <c r="I32" s="18">
        <f t="shared" si="1"/>
        <v>1.6471820345351449</v>
      </c>
      <c r="J32" s="3">
        <f>AVERAGE(I30:I32)</f>
        <v>1.8693798109218871</v>
      </c>
      <c r="K32" s="3">
        <f>STDEV(I30:I32)</f>
        <v>0.2621163422481097</v>
      </c>
      <c r="N32">
        <v>0.7739872796117564</v>
      </c>
      <c r="O32">
        <v>0.18679064452796326</v>
      </c>
    </row>
    <row r="33" spans="1:15" ht="15.75" thickBot="1">
      <c r="A33" s="1">
        <v>20230011</v>
      </c>
      <c r="B33" t="s">
        <v>43</v>
      </c>
      <c r="C33" s="2">
        <v>14.26</v>
      </c>
      <c r="E33">
        <v>27.400000000000002</v>
      </c>
      <c r="F33">
        <f>E33-D35</f>
        <v>12.346666666666668</v>
      </c>
      <c r="H33" s="3">
        <f t="shared" si="2"/>
        <v>-0.25333333333333208</v>
      </c>
      <c r="I33" s="18">
        <f t="shared" si="1"/>
        <v>1.1919579435235848</v>
      </c>
      <c r="J33" s="3"/>
      <c r="K33" s="3"/>
      <c r="N33">
        <v>0.46561785417839813</v>
      </c>
      <c r="O33">
        <v>0.34566877390745737</v>
      </c>
    </row>
    <row r="34" spans="1:15" ht="15.75" thickBot="1">
      <c r="A34" s="1"/>
      <c r="C34" s="2">
        <v>15.59</v>
      </c>
      <c r="E34">
        <v>27.71</v>
      </c>
      <c r="F34">
        <f>E34-D35</f>
        <v>12.656666666666666</v>
      </c>
      <c r="H34" s="3">
        <f t="shared" si="2"/>
        <v>5.6666666666666643E-2</v>
      </c>
      <c r="I34" s="18">
        <f t="shared" si="1"/>
        <v>0.9614830524826532</v>
      </c>
      <c r="J34" s="3"/>
      <c r="K34" s="3"/>
      <c r="N34">
        <v>0.61400706389648096</v>
      </c>
      <c r="O34">
        <v>0.40508781217857431</v>
      </c>
    </row>
    <row r="35" spans="1:15" ht="15.75" thickBot="1">
      <c r="A35" s="1"/>
      <c r="C35" s="2">
        <v>15.31</v>
      </c>
      <c r="D35" s="3">
        <f>AVERAGE(C33:C35)</f>
        <v>15.053333333333335</v>
      </c>
      <c r="E35">
        <v>27.380000000000003</v>
      </c>
      <c r="F35">
        <f>E35-D35</f>
        <v>12.326666666666668</v>
      </c>
      <c r="H35" s="3">
        <f t="shared" si="2"/>
        <v>-0.27333333333333165</v>
      </c>
      <c r="I35" s="18">
        <f t="shared" ref="I35:I66" si="3">POWER(2,-H35)</f>
        <v>1.2085970563467665</v>
      </c>
      <c r="J35" s="3">
        <f>AVERAGE(I33:I35)</f>
        <v>1.1206793507843349</v>
      </c>
      <c r="K35" s="3">
        <f>STDEV(I33:I35)</f>
        <v>0.13811882950417703</v>
      </c>
      <c r="N35">
        <v>0.58677315364052884</v>
      </c>
      <c r="O35">
        <v>0.62408714298262524</v>
      </c>
    </row>
    <row r="36" spans="1:15" ht="15.75" thickBot="1">
      <c r="A36" s="1">
        <v>20230012</v>
      </c>
      <c r="B36" t="s">
        <v>44</v>
      </c>
      <c r="C36" s="2">
        <v>15.26</v>
      </c>
      <c r="E36">
        <v>27.22</v>
      </c>
      <c r="F36">
        <f>E36-D38</f>
        <v>12.556666666666665</v>
      </c>
      <c r="H36" s="3">
        <f t="shared" si="2"/>
        <v>-4.3333333333334778E-2</v>
      </c>
      <c r="I36" s="18">
        <f t="shared" si="3"/>
        <v>1.0304920203292987</v>
      </c>
      <c r="J36" s="3"/>
      <c r="K36" s="3"/>
      <c r="N36">
        <v>0.99048733462380678</v>
      </c>
      <c r="O36">
        <v>0.31790167987317086</v>
      </c>
    </row>
    <row r="37" spans="1:15" ht="15.75" thickBot="1">
      <c r="A37" s="1"/>
      <c r="C37" s="2">
        <v>14.42</v>
      </c>
      <c r="D37" s="3"/>
      <c r="E37">
        <v>27.419999999999998</v>
      </c>
      <c r="F37">
        <f>E37-D38</f>
        <v>12.756666666666664</v>
      </c>
      <c r="H37" s="3">
        <f t="shared" si="2"/>
        <v>0.15666666666666451</v>
      </c>
      <c r="I37" s="18">
        <f t="shared" si="3"/>
        <v>0.8970954087698324</v>
      </c>
      <c r="J37" s="3"/>
      <c r="K37" s="3"/>
      <c r="N37">
        <v>0.45893903842482647</v>
      </c>
      <c r="O37">
        <v>0.32149028695474086</v>
      </c>
    </row>
    <row r="38" spans="1:15" ht="15.75" thickBot="1">
      <c r="A38" s="1"/>
      <c r="C38" s="2">
        <v>14.31</v>
      </c>
      <c r="D38" s="3">
        <f>AVERAGE(C36:C38)</f>
        <v>14.663333333333334</v>
      </c>
      <c r="E38">
        <v>27.96</v>
      </c>
      <c r="F38">
        <f>E38-D38</f>
        <v>13.296666666666667</v>
      </c>
      <c r="H38" s="3">
        <f t="shared" si="2"/>
        <v>0.69666666666666721</v>
      </c>
      <c r="I38" s="18">
        <f t="shared" si="3"/>
        <v>0.61699612481203481</v>
      </c>
      <c r="J38" s="3">
        <f>AVERAGE(I36:I38)</f>
        <v>0.8481945179703887</v>
      </c>
      <c r="K38" s="3">
        <f>STDEV(I36:I38)</f>
        <v>0.21104072294971896</v>
      </c>
      <c r="N38">
        <v>0.27638173598025068</v>
      </c>
      <c r="O38">
        <v>0.27430727061864218</v>
      </c>
    </row>
    <row r="39" spans="1:15" ht="15.75" thickBot="1">
      <c r="A39" s="1">
        <v>20230013</v>
      </c>
      <c r="B39" t="s">
        <v>45</v>
      </c>
      <c r="C39" s="2">
        <v>14.23</v>
      </c>
      <c r="E39">
        <v>27.29</v>
      </c>
      <c r="F39">
        <f>E39-D41</f>
        <v>12.649999999999999</v>
      </c>
      <c r="H39" s="3">
        <f t="shared" si="2"/>
        <v>4.9999999999998934E-2</v>
      </c>
      <c r="I39" s="18">
        <f t="shared" si="3"/>
        <v>0.96593632892484627</v>
      </c>
      <c r="J39" s="3"/>
      <c r="K39" s="3"/>
    </row>
    <row r="40" spans="1:15" ht="15.75" thickBot="1">
      <c r="A40" s="1"/>
      <c r="C40" s="2">
        <v>14.58</v>
      </c>
      <c r="E40">
        <v>27.49</v>
      </c>
      <c r="F40">
        <f>E40-D41</f>
        <v>12.849999999999998</v>
      </c>
      <c r="H40" s="3">
        <f t="shared" si="2"/>
        <v>0.24999999999999822</v>
      </c>
      <c r="I40" s="18">
        <f t="shared" si="3"/>
        <v>0.8408964152537155</v>
      </c>
      <c r="J40" s="3"/>
      <c r="K40" s="3"/>
    </row>
    <row r="41" spans="1:15" ht="15.75" thickBot="1">
      <c r="A41" s="1"/>
      <c r="C41" s="2">
        <v>15.11</v>
      </c>
      <c r="D41" s="3">
        <f>AVERAGE(C39:C41)</f>
        <v>14.64</v>
      </c>
      <c r="E41">
        <v>27.16</v>
      </c>
      <c r="F41">
        <f>E41-D41</f>
        <v>12.52</v>
      </c>
      <c r="H41" s="3">
        <f t="shared" si="2"/>
        <v>-8.0000000000000071E-2</v>
      </c>
      <c r="I41" s="18">
        <f t="shared" si="3"/>
        <v>1.0570180405613805</v>
      </c>
      <c r="J41" s="3">
        <f>AVERAGE(I39:I41)</f>
        <v>0.95461692824664757</v>
      </c>
      <c r="K41" s="3">
        <f>STDEV(I39:I41)</f>
        <v>0.10850454301637279</v>
      </c>
    </row>
    <row r="42" spans="1:15" ht="15.75" thickBot="1">
      <c r="A42" s="1">
        <v>20230014</v>
      </c>
      <c r="B42" t="s">
        <v>46</v>
      </c>
      <c r="C42" s="2">
        <v>14.59</v>
      </c>
      <c r="E42">
        <v>27.37</v>
      </c>
      <c r="F42">
        <f>E42-D44</f>
        <v>12.456666666666667</v>
      </c>
      <c r="H42" s="3">
        <f t="shared" si="2"/>
        <v>-0.14333333333333265</v>
      </c>
      <c r="I42" s="18">
        <f t="shared" si="3"/>
        <v>1.1044540007443511</v>
      </c>
      <c r="J42" s="3"/>
      <c r="K42" s="3"/>
    </row>
    <row r="43" spans="1:15" ht="15.75" thickBot="1">
      <c r="A43" s="1"/>
      <c r="C43" s="2">
        <v>15.26</v>
      </c>
      <c r="E43">
        <v>27.04</v>
      </c>
      <c r="F43">
        <f>E43-D44</f>
        <v>12.126666666666665</v>
      </c>
      <c r="H43" s="3">
        <f t="shared" si="2"/>
        <v>-0.47333333333333449</v>
      </c>
      <c r="I43" s="18">
        <f t="shared" si="3"/>
        <v>1.3883134504797923</v>
      </c>
      <c r="J43" s="3"/>
      <c r="K43" s="3"/>
    </row>
    <row r="44" spans="1:15" ht="15.75" thickBot="1">
      <c r="A44" s="1"/>
      <c r="C44" s="2">
        <v>14.89</v>
      </c>
      <c r="D44" s="3">
        <f>AVERAGE(C42:C44)</f>
        <v>14.913333333333334</v>
      </c>
      <c r="E44">
        <v>27.7</v>
      </c>
      <c r="F44">
        <f>E44-D44</f>
        <v>12.786666666666665</v>
      </c>
      <c r="H44" s="3">
        <f t="shared" si="2"/>
        <v>0.18666666666666565</v>
      </c>
      <c r="I44" s="18">
        <f t="shared" si="3"/>
        <v>0.87863345222121447</v>
      </c>
      <c r="J44" s="3">
        <f>AVERAGE(I42:I44)</f>
        <v>1.1238003011484525</v>
      </c>
      <c r="K44" s="3">
        <f>STDEV(I42:I44)</f>
        <v>0.25539016163648615</v>
      </c>
    </row>
    <row r="45" spans="1:15" ht="15.75" thickBot="1">
      <c r="A45" s="1">
        <v>20230015</v>
      </c>
      <c r="B45" t="s">
        <v>47</v>
      </c>
      <c r="C45">
        <v>14.1</v>
      </c>
      <c r="E45">
        <v>27.98</v>
      </c>
      <c r="F45">
        <f>E45-D47</f>
        <v>13.803333333333333</v>
      </c>
      <c r="H45" s="3">
        <f t="shared" si="2"/>
        <v>1.2033333333333331</v>
      </c>
      <c r="I45" s="18">
        <f t="shared" si="3"/>
        <v>0.43427074313586822</v>
      </c>
      <c r="J45" s="3"/>
      <c r="K45" s="3"/>
    </row>
    <row r="46" spans="1:15" ht="15.75" thickBot="1">
      <c r="A46" s="1"/>
      <c r="C46">
        <v>14.549999999999999</v>
      </c>
      <c r="E46">
        <v>27.49</v>
      </c>
      <c r="F46">
        <f>E46-D47</f>
        <v>13.313333333333331</v>
      </c>
      <c r="H46" s="3">
        <f t="shared" si="2"/>
        <v>0.71333333333333115</v>
      </c>
      <c r="I46" s="18">
        <f t="shared" si="3"/>
        <v>0.609909319880103</v>
      </c>
      <c r="J46" s="3"/>
      <c r="K46" s="3"/>
    </row>
    <row r="47" spans="1:15" ht="15.75" thickBot="1">
      <c r="A47" s="1"/>
      <c r="C47">
        <v>13.879999999999999</v>
      </c>
      <c r="D47" s="3">
        <f>AVERAGE(C45:C47)</f>
        <v>14.176666666666668</v>
      </c>
      <c r="E47">
        <v>27.82</v>
      </c>
      <c r="F47">
        <f>E47-D47</f>
        <v>13.643333333333333</v>
      </c>
      <c r="H47" s="3">
        <f t="shared" si="2"/>
        <v>1.043333333333333</v>
      </c>
      <c r="I47" s="18">
        <f t="shared" si="3"/>
        <v>0.48520511574677044</v>
      </c>
      <c r="J47" s="3">
        <f>AVERAGE(I45:I47)</f>
        <v>0.50979505958758053</v>
      </c>
      <c r="K47" s="3">
        <f>STDEV(I45:I47)</f>
        <v>9.0364408999094772E-2</v>
      </c>
    </row>
    <row r="48" spans="1:15" ht="15.75" thickBot="1">
      <c r="A48" s="1">
        <v>20230016</v>
      </c>
      <c r="B48" t="s">
        <v>48</v>
      </c>
      <c r="C48">
        <v>14.969999999999999</v>
      </c>
      <c r="E48">
        <v>27.689999999999998</v>
      </c>
      <c r="F48">
        <f>E48-D50</f>
        <v>13.019999999999998</v>
      </c>
      <c r="H48" s="3">
        <f t="shared" si="2"/>
        <v>0.41999999999999815</v>
      </c>
      <c r="I48" s="18">
        <f t="shared" si="3"/>
        <v>0.74742462431747025</v>
      </c>
      <c r="J48" s="3"/>
      <c r="K48" s="3"/>
    </row>
    <row r="49" spans="1:11" ht="15.75" thickBot="1">
      <c r="A49" s="1"/>
      <c r="C49">
        <v>13.78</v>
      </c>
      <c r="E49">
        <v>27.36</v>
      </c>
      <c r="F49">
        <f>E49-D50</f>
        <v>12.69</v>
      </c>
      <c r="H49" s="3">
        <f t="shared" ref="H49:H80" si="4">F49-$G$5</f>
        <v>8.9999999999999858E-2</v>
      </c>
      <c r="I49" s="18">
        <f t="shared" si="3"/>
        <v>0.93952274921401191</v>
      </c>
      <c r="J49" s="3"/>
      <c r="K49" s="3"/>
    </row>
    <row r="50" spans="1:11" ht="15.75" thickBot="1">
      <c r="A50" s="1"/>
      <c r="C50">
        <v>15.26</v>
      </c>
      <c r="D50" s="3">
        <f>AVERAGE(C48:C50)</f>
        <v>14.67</v>
      </c>
      <c r="E50">
        <v>27.51</v>
      </c>
      <c r="F50">
        <f>E50-D50</f>
        <v>12.840000000000002</v>
      </c>
      <c r="H50" s="3">
        <f t="shared" si="4"/>
        <v>0.24000000000000199</v>
      </c>
      <c r="I50" s="18">
        <f t="shared" si="3"/>
        <v>0.84674531236252593</v>
      </c>
      <c r="J50" s="3">
        <f>AVERAGE(I48:I50)</f>
        <v>0.84456422863133607</v>
      </c>
      <c r="K50" s="3">
        <f>STDEV(I48:I50)</f>
        <v>9.6067633685199494E-2</v>
      </c>
    </row>
    <row r="51" spans="1:11" ht="15.75" thickBot="1">
      <c r="A51" s="1">
        <v>20230017</v>
      </c>
      <c r="B51" t="s">
        <v>49</v>
      </c>
      <c r="C51">
        <v>15.709999999999999</v>
      </c>
      <c r="E51">
        <v>27.82</v>
      </c>
      <c r="F51">
        <f>E51-D53</f>
        <v>12.483333333333334</v>
      </c>
      <c r="H51" s="3">
        <f t="shared" si="4"/>
        <v>-0.11666666666666536</v>
      </c>
      <c r="I51" s="18">
        <f t="shared" si="3"/>
        <v>1.0842268703014173</v>
      </c>
      <c r="J51" s="3"/>
      <c r="K51" s="3"/>
    </row>
    <row r="52" spans="1:11" ht="15.75" thickBot="1">
      <c r="A52" s="1"/>
      <c r="C52">
        <v>15.04</v>
      </c>
      <c r="E52">
        <v>27.490000000000002</v>
      </c>
      <c r="F52">
        <f>E52-D53</f>
        <v>12.153333333333336</v>
      </c>
      <c r="H52" s="3">
        <f t="shared" si="4"/>
        <v>-0.44666666666666366</v>
      </c>
      <c r="I52" s="18">
        <f t="shared" si="3"/>
        <v>1.3628876769848237</v>
      </c>
      <c r="J52" s="3"/>
      <c r="K52" s="3"/>
    </row>
    <row r="53" spans="1:11" ht="15.75" thickBot="1">
      <c r="A53" s="1"/>
      <c r="C53">
        <v>15.26</v>
      </c>
      <c r="D53" s="3">
        <f>AVERAGE(C51:C53)</f>
        <v>15.336666666666666</v>
      </c>
      <c r="E53">
        <v>27.1</v>
      </c>
      <c r="F53">
        <f>E53-D53</f>
        <v>11.763333333333335</v>
      </c>
      <c r="H53" s="3">
        <f t="shared" si="4"/>
        <v>-0.83666666666666423</v>
      </c>
      <c r="I53" s="18">
        <f t="shared" si="3"/>
        <v>1.7859190221207613</v>
      </c>
      <c r="J53" s="3">
        <f>AVERAGE(I51:I53)</f>
        <v>1.4110111898023341</v>
      </c>
      <c r="K53" s="3">
        <f>STDEV(I51:I53)</f>
        <v>0.35331271325220964</v>
      </c>
    </row>
    <row r="54" spans="1:11" ht="15.75" thickBot="1">
      <c r="A54" s="1">
        <v>20230018</v>
      </c>
      <c r="B54" t="s">
        <v>50</v>
      </c>
      <c r="C54">
        <v>14.94</v>
      </c>
      <c r="E54">
        <v>27.3</v>
      </c>
      <c r="F54">
        <f>E54-D56</f>
        <v>12.683333333333334</v>
      </c>
      <c r="H54" s="3">
        <f t="shared" si="4"/>
        <v>8.3333333333333925E-2</v>
      </c>
      <c r="I54" s="18">
        <f t="shared" si="3"/>
        <v>0.94387431268169308</v>
      </c>
      <c r="J54" s="3"/>
      <c r="K54" s="3"/>
    </row>
    <row r="55" spans="1:11" ht="15.75" thickBot="1">
      <c r="A55" s="1"/>
      <c r="C55">
        <v>14.23</v>
      </c>
      <c r="E55">
        <v>27.29</v>
      </c>
      <c r="F55">
        <f>E55-D56</f>
        <v>12.673333333333332</v>
      </c>
      <c r="H55" s="3">
        <f t="shared" si="4"/>
        <v>7.3333333333332362E-2</v>
      </c>
      <c r="I55" s="18">
        <f t="shared" si="3"/>
        <v>0.95043947771080273</v>
      </c>
      <c r="J55" s="3"/>
      <c r="K55" s="3"/>
    </row>
    <row r="56" spans="1:11" ht="15.75" thickBot="1">
      <c r="A56" s="1"/>
      <c r="C56">
        <v>14.68</v>
      </c>
      <c r="D56" s="3">
        <f>AVERAGE(C54:C56)</f>
        <v>14.616666666666667</v>
      </c>
      <c r="E56">
        <v>27.49</v>
      </c>
      <c r="F56">
        <f>E56-D56</f>
        <v>12.873333333333331</v>
      </c>
      <c r="H56" s="3">
        <f t="shared" si="4"/>
        <v>0.27333333333333165</v>
      </c>
      <c r="I56" s="18">
        <f t="shared" si="3"/>
        <v>0.82740562270001383</v>
      </c>
      <c r="J56" s="3">
        <f>AVERAGE(I54:I56)</f>
        <v>0.90723980436416995</v>
      </c>
      <c r="K56" s="3">
        <f>STDEV(I54:I56)</f>
        <v>6.9216311440685449E-2</v>
      </c>
    </row>
    <row r="57" spans="1:11" ht="15.75" thickBot="1">
      <c r="A57" s="1">
        <v>20230019</v>
      </c>
      <c r="B57" t="s">
        <v>51</v>
      </c>
      <c r="C57">
        <v>14.01</v>
      </c>
      <c r="E57">
        <v>27.16</v>
      </c>
      <c r="F57">
        <f>E57-D59</f>
        <v>12.806666666666667</v>
      </c>
      <c r="H57" s="3">
        <f t="shared" si="4"/>
        <v>0.206666666666667</v>
      </c>
      <c r="I57" s="18">
        <f t="shared" si="3"/>
        <v>0.86653704584246416</v>
      </c>
      <c r="J57" s="3"/>
      <c r="K57" s="3"/>
    </row>
    <row r="58" spans="1:11" ht="15.75" thickBot="1">
      <c r="A58" s="1"/>
      <c r="C58">
        <v>15.1</v>
      </c>
      <c r="E58">
        <v>27.09</v>
      </c>
      <c r="F58">
        <f>E58-D59</f>
        <v>12.736666666666666</v>
      </c>
      <c r="H58" s="3">
        <f t="shared" si="4"/>
        <v>0.13666666666666671</v>
      </c>
      <c r="I58" s="18">
        <f t="shared" si="3"/>
        <v>0.90961839399828137</v>
      </c>
      <c r="J58" s="3"/>
      <c r="K58" s="3"/>
    </row>
    <row r="59" spans="1:11" ht="15.75" thickBot="1">
      <c r="A59" s="1"/>
      <c r="C59">
        <v>13.95</v>
      </c>
      <c r="D59" s="3">
        <f>AVERAGE(C57:C59)</f>
        <v>14.353333333333333</v>
      </c>
      <c r="E59">
        <v>28.62</v>
      </c>
      <c r="F59">
        <f>E59-D59</f>
        <v>14.266666666666667</v>
      </c>
      <c r="H59" s="3">
        <f t="shared" si="4"/>
        <v>1.6666666666666679</v>
      </c>
      <c r="I59" s="18">
        <f t="shared" si="3"/>
        <v>0.31498026247371802</v>
      </c>
      <c r="J59" s="3">
        <f>AVERAGE(I57:I59)</f>
        <v>0.69704523410482111</v>
      </c>
      <c r="K59" s="3">
        <f>STDEV(I57:I59)</f>
        <v>0.33157839578346698</v>
      </c>
    </row>
    <row r="60" spans="1:11" ht="15.75" thickBot="1">
      <c r="A60" s="1">
        <v>20230020</v>
      </c>
      <c r="B60" t="s">
        <v>52</v>
      </c>
      <c r="C60">
        <v>14.399999999999999</v>
      </c>
      <c r="E60">
        <v>28.18</v>
      </c>
      <c r="F60">
        <f>E60-D62</f>
        <v>13.863333333333335</v>
      </c>
      <c r="H60" s="3">
        <f t="shared" si="4"/>
        <v>1.2633333333333354</v>
      </c>
      <c r="I60" s="18">
        <f t="shared" si="3"/>
        <v>0.41658034196295607</v>
      </c>
      <c r="J60" s="3"/>
      <c r="K60" s="3"/>
    </row>
    <row r="61" spans="1:11" ht="15.75" thickBot="1">
      <c r="A61" s="1"/>
      <c r="C61">
        <v>13.729999999999999</v>
      </c>
      <c r="E61">
        <v>28.15</v>
      </c>
      <c r="F61">
        <f>E61-D62</f>
        <v>13.833333333333334</v>
      </c>
      <c r="H61" s="3">
        <f t="shared" si="4"/>
        <v>1.2333333333333343</v>
      </c>
      <c r="I61" s="18">
        <f t="shared" si="3"/>
        <v>0.42533358047542758</v>
      </c>
      <c r="J61" s="3"/>
      <c r="K61" s="3"/>
    </row>
    <row r="62" spans="1:11" ht="15.75" thickBot="1">
      <c r="A62" s="1"/>
      <c r="C62">
        <v>14.819999999999999</v>
      </c>
      <c r="D62" s="3">
        <f>AVERAGE(C60:C62)</f>
        <v>14.316666666666665</v>
      </c>
      <c r="E62">
        <v>28.84</v>
      </c>
      <c r="F62">
        <f>E62-D62</f>
        <v>14.523333333333335</v>
      </c>
      <c r="H62" s="3">
        <f t="shared" si="4"/>
        <v>1.9233333333333356</v>
      </c>
      <c r="I62" s="18">
        <f t="shared" si="3"/>
        <v>0.26364465737900283</v>
      </c>
      <c r="J62" s="3">
        <f>AVERAGE(I60:I62)</f>
        <v>0.36851952660579546</v>
      </c>
      <c r="K62" s="3">
        <f>STDEV(I60:I62)</f>
        <v>9.0929689555264329E-2</v>
      </c>
    </row>
    <row r="63" spans="1:11" ht="15.75" thickBot="1">
      <c r="A63" s="1">
        <v>20230021</v>
      </c>
      <c r="B63" t="s">
        <v>53</v>
      </c>
      <c r="C63">
        <v>13.629999999999999</v>
      </c>
      <c r="E63">
        <v>28.81</v>
      </c>
      <c r="F63">
        <f>E63-D65</f>
        <v>13.836666666666668</v>
      </c>
      <c r="H63" s="3">
        <f t="shared" si="4"/>
        <v>1.2366666666666681</v>
      </c>
      <c r="I63" s="18">
        <f t="shared" si="3"/>
        <v>0.424351985654561</v>
      </c>
      <c r="J63" s="3"/>
      <c r="K63" s="3"/>
    </row>
    <row r="64" spans="1:11" ht="15.75" thickBot="1">
      <c r="A64" s="1"/>
      <c r="C64">
        <v>15.42</v>
      </c>
      <c r="E64">
        <v>28.349999999999998</v>
      </c>
      <c r="F64">
        <f>E64-D65</f>
        <v>13.376666666666667</v>
      </c>
      <c r="H64" s="3">
        <f t="shared" si="4"/>
        <v>0.77666666666666728</v>
      </c>
      <c r="I64" s="18">
        <f t="shared" si="3"/>
        <v>0.58371390187848571</v>
      </c>
      <c r="J64" s="3"/>
      <c r="K64" s="3"/>
    </row>
    <row r="65" spans="1:11" ht="15.75" thickBot="1">
      <c r="A65" s="1"/>
      <c r="C65">
        <v>15.87</v>
      </c>
      <c r="D65" s="3">
        <f>AVERAGE(C63:C65)</f>
        <v>14.973333333333331</v>
      </c>
      <c r="E65">
        <v>28.37</v>
      </c>
      <c r="F65">
        <f>E65-D65</f>
        <v>13.39666666666667</v>
      </c>
      <c r="H65" s="3">
        <f t="shared" si="4"/>
        <v>0.79666666666667041</v>
      </c>
      <c r="I65" s="18">
        <f t="shared" si="3"/>
        <v>0.57567774009998895</v>
      </c>
      <c r="J65" s="3">
        <f>AVERAGE(I63:I65)</f>
        <v>0.52791454254434533</v>
      </c>
      <c r="K65" s="3">
        <f>STDEV(I63:I65)</f>
        <v>8.9777766547151375E-2</v>
      </c>
    </row>
    <row r="66" spans="1:11" ht="15.75" thickBot="1">
      <c r="A66" s="1">
        <v>20230022</v>
      </c>
      <c r="B66" t="s">
        <v>54</v>
      </c>
      <c r="C66">
        <v>15.2</v>
      </c>
      <c r="E66">
        <v>28.39</v>
      </c>
      <c r="F66">
        <f>E66-D68</f>
        <v>13.053333333333335</v>
      </c>
      <c r="H66" s="3">
        <f t="shared" si="4"/>
        <v>0.45333333333333492</v>
      </c>
      <c r="I66" s="18">
        <f t="shared" si="3"/>
        <v>0.73035342230503553</v>
      </c>
      <c r="J66" s="3"/>
      <c r="K66" s="3"/>
    </row>
    <row r="67" spans="1:11" ht="15.75" thickBot="1">
      <c r="A67" s="1"/>
      <c r="C67">
        <v>15.709999999999999</v>
      </c>
      <c r="E67">
        <v>28.48</v>
      </c>
      <c r="F67">
        <f>E67-D68</f>
        <v>13.143333333333334</v>
      </c>
      <c r="H67" s="3">
        <f t="shared" si="4"/>
        <v>0.54333333333333478</v>
      </c>
      <c r="I67" s="18">
        <f t="shared" ref="I67:I130" si="5">POWER(2,-H67)</f>
        <v>0.68618365522188918</v>
      </c>
      <c r="J67" s="3"/>
      <c r="K67" s="3"/>
    </row>
    <row r="68" spans="1:11" ht="15.75" thickBot="1">
      <c r="A68" s="1"/>
      <c r="C68">
        <v>15.1</v>
      </c>
      <c r="D68" s="3">
        <f>AVERAGE(C66:C68)</f>
        <v>15.336666666666666</v>
      </c>
      <c r="E68">
        <v>28.08</v>
      </c>
      <c r="F68">
        <f>E68-D68</f>
        <v>12.743333333333332</v>
      </c>
      <c r="H68" s="3">
        <f t="shared" si="4"/>
        <v>0.14333333333333265</v>
      </c>
      <c r="I68" s="18">
        <f t="shared" si="5"/>
        <v>0.90542476130834426</v>
      </c>
      <c r="J68" s="3">
        <f>AVERAGE(I66:I68)</f>
        <v>0.7739872796117564</v>
      </c>
      <c r="K68" s="3">
        <f>STDEV(I66:I68)</f>
        <v>0.11595085500806113</v>
      </c>
    </row>
    <row r="69" spans="1:11" ht="15.75" thickBot="1">
      <c r="A69" s="1">
        <v>20230023</v>
      </c>
      <c r="B69" t="s">
        <v>55</v>
      </c>
      <c r="C69">
        <v>14.58</v>
      </c>
      <c r="E69">
        <v>28.15</v>
      </c>
      <c r="F69">
        <f t="shared" ref="F69" si="6">E69-D71</f>
        <v>13.493333333333332</v>
      </c>
      <c r="H69" s="3">
        <f t="shared" si="4"/>
        <v>0.89333333333333265</v>
      </c>
      <c r="I69" s="18">
        <f t="shared" si="5"/>
        <v>0.53836878412376177</v>
      </c>
      <c r="J69" s="3"/>
      <c r="K69" s="3"/>
    </row>
    <row r="70" spans="1:11" ht="15.75" thickBot="1">
      <c r="A70" s="1"/>
      <c r="C70">
        <v>15.03</v>
      </c>
      <c r="E70">
        <v>28.9</v>
      </c>
      <c r="F70">
        <f>E70-D71</f>
        <v>14.243333333333332</v>
      </c>
      <c r="H70" s="3">
        <f t="shared" si="4"/>
        <v>1.6433333333333326</v>
      </c>
      <c r="I70" s="18">
        <f t="shared" si="5"/>
        <v>0.32011599428767079</v>
      </c>
      <c r="J70" s="3"/>
      <c r="K70" s="3"/>
    </row>
    <row r="71" spans="1:11" ht="15.75" thickBot="1">
      <c r="A71" s="1"/>
      <c r="C71">
        <v>14.36</v>
      </c>
      <c r="D71" s="3">
        <f>AVERAGE(C69:C71)</f>
        <v>14.656666666666666</v>
      </c>
      <c r="E71">
        <v>28.15</v>
      </c>
      <c r="F71">
        <f>E71-D71</f>
        <v>13.493333333333332</v>
      </c>
      <c r="H71" s="3">
        <f t="shared" si="4"/>
        <v>0.89333333333333265</v>
      </c>
      <c r="I71" s="18">
        <f t="shared" si="5"/>
        <v>0.53836878412376177</v>
      </c>
      <c r="J71" s="3">
        <f>AVERAGE(I69:I71)</f>
        <v>0.46561785417839813</v>
      </c>
      <c r="K71" s="3">
        <f>STDEV(I69:I71)</f>
        <v>0.12600830696325416</v>
      </c>
    </row>
    <row r="72" spans="1:11" ht="15.75" thickBot="1">
      <c r="A72" s="1">
        <v>20230024</v>
      </c>
      <c r="B72" t="s">
        <v>56</v>
      </c>
      <c r="C72">
        <v>15.45</v>
      </c>
      <c r="E72">
        <v>28.66</v>
      </c>
      <c r="F72">
        <f>E72-D74</f>
        <v>13.286666666666667</v>
      </c>
      <c r="H72" s="3">
        <f t="shared" si="4"/>
        <v>0.68666666666666742</v>
      </c>
      <c r="I72" s="18">
        <f t="shared" si="5"/>
        <v>0.62128767224296633</v>
      </c>
      <c r="J72" s="3"/>
      <c r="K72" s="3"/>
    </row>
    <row r="73" spans="1:11" ht="15.75" thickBot="1">
      <c r="A73" s="1"/>
      <c r="C73">
        <v>15.11</v>
      </c>
      <c r="E73">
        <v>28.86</v>
      </c>
      <c r="F73">
        <f>E73-D74</f>
        <v>13.486666666666666</v>
      </c>
      <c r="H73" s="3">
        <f t="shared" si="4"/>
        <v>0.88666666666666671</v>
      </c>
      <c r="I73" s="18">
        <f t="shared" si="5"/>
        <v>0.54086233304005238</v>
      </c>
      <c r="J73" s="3"/>
      <c r="K73" s="3"/>
    </row>
    <row r="74" spans="1:11" ht="15.75" thickBot="1">
      <c r="A74" s="1"/>
      <c r="C74">
        <v>15.559999999999999</v>
      </c>
      <c r="D74" s="3">
        <f>AVERAGE(C72:C74)</f>
        <v>15.373333333333333</v>
      </c>
      <c r="E74">
        <v>28.53</v>
      </c>
      <c r="F74">
        <f>E74-D74</f>
        <v>13.156666666666668</v>
      </c>
      <c r="H74" s="3">
        <f t="shared" si="4"/>
        <v>0.55666666666666842</v>
      </c>
      <c r="I74" s="18">
        <f t="shared" si="5"/>
        <v>0.6798711864064243</v>
      </c>
      <c r="J74" s="3">
        <f>AVERAGE(I72:I74)</f>
        <v>0.61400706389648096</v>
      </c>
      <c r="K74" s="3">
        <f>STDEV(I72:I74)</f>
        <v>6.9789832869692106E-2</v>
      </c>
    </row>
    <row r="75" spans="1:11" ht="15.75" thickBot="1">
      <c r="A75" s="1">
        <v>20230025</v>
      </c>
      <c r="B75" t="s">
        <v>57</v>
      </c>
      <c r="C75">
        <v>14.889999999999999</v>
      </c>
      <c r="E75">
        <v>28.77</v>
      </c>
      <c r="F75">
        <f>E75-D77</f>
        <v>13.55</v>
      </c>
      <c r="H75" s="3">
        <f t="shared" si="4"/>
        <v>0.95000000000000107</v>
      </c>
      <c r="I75" s="18">
        <f t="shared" si="5"/>
        <v>0.51763246192068835</v>
      </c>
      <c r="J75" s="3"/>
      <c r="K75" s="3"/>
    </row>
    <row r="76" spans="1:11" ht="15.75" thickBot="1">
      <c r="A76" s="1"/>
      <c r="C76">
        <v>15.979999999999999</v>
      </c>
      <c r="E76">
        <v>28.41</v>
      </c>
      <c r="F76">
        <f>E76-D77</f>
        <v>13.190000000000001</v>
      </c>
      <c r="H76" s="3">
        <f t="shared" si="4"/>
        <v>0.59000000000000163</v>
      </c>
      <c r="I76" s="18">
        <f t="shared" si="5"/>
        <v>0.66434290704825505</v>
      </c>
      <c r="J76" s="3"/>
      <c r="K76" s="3"/>
    </row>
    <row r="77" spans="1:11" ht="15.75" thickBot="1">
      <c r="A77" s="1"/>
      <c r="C77">
        <v>14.79</v>
      </c>
      <c r="D77" s="3">
        <f>AVERAGE(C75:C77)</f>
        <v>15.219999999999999</v>
      </c>
      <c r="E77">
        <v>28.61</v>
      </c>
      <c r="F77">
        <f>E77-D77</f>
        <v>13.39</v>
      </c>
      <c r="H77" s="3">
        <f t="shared" si="4"/>
        <v>0.79000000000000092</v>
      </c>
      <c r="I77" s="18">
        <f t="shared" si="5"/>
        <v>0.57834409195264336</v>
      </c>
      <c r="J77" s="3">
        <f>AVERAGE(I75:I77)</f>
        <v>0.58677315364052884</v>
      </c>
      <c r="K77" s="3">
        <f>STDEV(I75:I77)</f>
        <v>7.3717538537893673E-2</v>
      </c>
    </row>
    <row r="78" spans="1:11" ht="15.75" thickBot="1">
      <c r="A78" s="1">
        <v>20230026</v>
      </c>
      <c r="B78" t="s">
        <v>58</v>
      </c>
      <c r="C78">
        <v>14.34</v>
      </c>
      <c r="E78">
        <v>28.28</v>
      </c>
      <c r="F78">
        <f>E78-D80</f>
        <v>13.987333333333334</v>
      </c>
      <c r="H78" s="3">
        <f t="shared" si="4"/>
        <v>1.3873333333333342</v>
      </c>
      <c r="I78" s="18">
        <f t="shared" si="5"/>
        <v>0.38227073597211553</v>
      </c>
      <c r="J78" s="3"/>
      <c r="K78" s="3"/>
    </row>
    <row r="79" spans="1:11" ht="15.75" thickBot="1">
      <c r="A79" s="1"/>
      <c r="C79">
        <f>C78+0/23</f>
        <v>14.34</v>
      </c>
      <c r="E79">
        <v>28.880000000000003</v>
      </c>
      <c r="F79">
        <f>E79-D80</f>
        <v>14.587333333333335</v>
      </c>
      <c r="H79" s="3">
        <f t="shared" si="4"/>
        <v>1.9873333333333356</v>
      </c>
      <c r="I79" s="18">
        <f t="shared" si="5"/>
        <v>0.25220463008609123</v>
      </c>
      <c r="J79" s="3"/>
      <c r="K79" s="3"/>
    </row>
    <row r="80" spans="1:11" ht="15.75" thickBot="1">
      <c r="A80" s="1"/>
      <c r="C80">
        <f>C78-0.142</f>
        <v>14.198</v>
      </c>
      <c r="D80" s="3">
        <f>AVERAGE(C78:C80)</f>
        <v>14.292666666666667</v>
      </c>
      <c r="E80">
        <v>28.54</v>
      </c>
      <c r="F80">
        <f>E80-D80</f>
        <v>14.247333333333332</v>
      </c>
      <c r="H80" s="3">
        <f t="shared" si="4"/>
        <v>1.6473333333333322</v>
      </c>
      <c r="I80" s="18">
        <f t="shared" si="5"/>
        <v>0.31922967356130588</v>
      </c>
      <c r="J80" s="3">
        <f>AVERAGE(I78:I80)</f>
        <v>0.31790167987317086</v>
      </c>
      <c r="K80" s="3">
        <f>STDEV(I78:I80)</f>
        <v>6.5043221403274898E-2</v>
      </c>
    </row>
    <row r="81" spans="1:11" ht="15.75" thickBot="1">
      <c r="A81" s="1">
        <v>20230027</v>
      </c>
      <c r="B81" t="s">
        <v>59</v>
      </c>
      <c r="C81">
        <v>15.459999999999999</v>
      </c>
      <c r="E81">
        <v>28.74</v>
      </c>
      <c r="F81">
        <f>E81-D83</f>
        <v>13.91</v>
      </c>
      <c r="H81" s="3">
        <f t="shared" ref="H81:H95" si="7">F81-$G$5</f>
        <v>1.3100000000000005</v>
      </c>
      <c r="I81" s="18">
        <f t="shared" si="5"/>
        <v>0.40332087961106305</v>
      </c>
      <c r="J81" s="3"/>
      <c r="K81" s="3"/>
    </row>
    <row r="82" spans="1:11" ht="15.75" thickBot="1">
      <c r="A82" s="1"/>
      <c r="C82">
        <v>14.27</v>
      </c>
      <c r="E82">
        <v>28.41</v>
      </c>
      <c r="F82">
        <f>E82-D83</f>
        <v>13.580000000000002</v>
      </c>
      <c r="H82" s="3">
        <f t="shared" si="7"/>
        <v>0.9800000000000022</v>
      </c>
      <c r="I82" s="18">
        <f t="shared" si="5"/>
        <v>0.50697973989501377</v>
      </c>
      <c r="J82" s="3"/>
      <c r="K82" s="3"/>
    </row>
    <row r="83" spans="1:11" ht="15.75" thickBot="1">
      <c r="A83" s="1"/>
      <c r="C83">
        <v>14.76</v>
      </c>
      <c r="D83" s="3">
        <f>AVERAGE(C81:C83)</f>
        <v>14.829999999999998</v>
      </c>
      <c r="E83">
        <v>28.53</v>
      </c>
      <c r="F83">
        <f>E83-D83</f>
        <v>13.700000000000003</v>
      </c>
      <c r="H83" s="3">
        <f t="shared" si="7"/>
        <v>1.1000000000000032</v>
      </c>
      <c r="I83" s="18">
        <f t="shared" si="5"/>
        <v>0.46651649576840265</v>
      </c>
      <c r="J83" s="3">
        <f>AVERAGE(I81:I83)</f>
        <v>0.45893903842482647</v>
      </c>
      <c r="K83" s="3">
        <f>STDEV(I81:I83)</f>
        <v>5.2243212225964737E-2</v>
      </c>
    </row>
    <row r="84" spans="1:11" ht="15.75" thickBot="1">
      <c r="A84" s="1">
        <v>20230028</v>
      </c>
      <c r="B84" t="s">
        <v>60</v>
      </c>
      <c r="C84">
        <v>14.09</v>
      </c>
      <c r="E84">
        <v>28.73</v>
      </c>
      <c r="F84">
        <f>E84-D86</f>
        <v>14.47</v>
      </c>
      <c r="H84" s="3">
        <f t="shared" si="7"/>
        <v>1.870000000000001</v>
      </c>
      <c r="I84" s="18">
        <f t="shared" si="5"/>
        <v>0.27357342531518469</v>
      </c>
      <c r="J84" s="3"/>
      <c r="K84" s="3"/>
    </row>
    <row r="85" spans="1:11">
      <c r="C85">
        <v>14.68</v>
      </c>
      <c r="E85">
        <v>28.400000000000002</v>
      </c>
      <c r="F85">
        <f>E85-D86</f>
        <v>14.140000000000002</v>
      </c>
      <c r="H85" s="3">
        <f t="shared" si="7"/>
        <v>1.5400000000000027</v>
      </c>
      <c r="I85" s="18">
        <f t="shared" si="5"/>
        <v>0.3438854545349353</v>
      </c>
      <c r="J85" s="3"/>
      <c r="K85" s="3"/>
    </row>
    <row r="86" spans="1:11">
      <c r="C86">
        <v>14.01</v>
      </c>
      <c r="D86" s="3">
        <f>AVERAGE(C84:C86)</f>
        <v>14.26</v>
      </c>
      <c r="E86">
        <v>29.099999999999998</v>
      </c>
      <c r="F86">
        <f>E86-D86</f>
        <v>14.839999999999998</v>
      </c>
      <c r="H86" s="3">
        <f t="shared" si="7"/>
        <v>2.2399999999999984</v>
      </c>
      <c r="I86" s="18">
        <f>POWER(2,-H86)</f>
        <v>0.21168632809063204</v>
      </c>
      <c r="J86" s="3">
        <f>AVERAGE(I84:I86)</f>
        <v>0.27638173598025068</v>
      </c>
      <c r="K86" s="3">
        <f>STDEV(I84:I86)</f>
        <v>6.6144290870436273E-2</v>
      </c>
    </row>
    <row r="87" spans="1:11" s="7" customFormat="1" ht="15.75" thickBot="1">
      <c r="A87" s="1">
        <v>2023001</v>
      </c>
      <c r="B87" s="7" t="s">
        <v>0</v>
      </c>
      <c r="C87" s="7">
        <v>14.33</v>
      </c>
      <c r="D87" s="8"/>
      <c r="E87" s="9">
        <v>28.4</v>
      </c>
      <c r="F87" s="8">
        <f>E87-D86</f>
        <v>14.139999999999999</v>
      </c>
      <c r="H87" s="8">
        <f t="shared" si="7"/>
        <v>1.5399999999999991</v>
      </c>
      <c r="I87" s="19">
        <f>POWER(2,-H87)</f>
        <v>0.34388545453493613</v>
      </c>
      <c r="J87" s="8"/>
      <c r="K87" s="8"/>
    </row>
    <row r="88" spans="1:11" ht="15.75" thickBot="1">
      <c r="A88" s="1"/>
      <c r="C88">
        <v>14.33</v>
      </c>
      <c r="D88" s="3"/>
      <c r="E88" s="2">
        <v>28.29</v>
      </c>
      <c r="F88" s="3">
        <f>E88-D86</f>
        <v>14.03</v>
      </c>
      <c r="H88" s="3">
        <f t="shared" si="7"/>
        <v>1.4299999999999997</v>
      </c>
      <c r="I88" s="18">
        <f t="shared" si="5"/>
        <v>0.37113089265726235</v>
      </c>
      <c r="J88" s="3"/>
      <c r="K88" s="3"/>
    </row>
    <row r="89" spans="1:11" ht="15.75" thickBot="1">
      <c r="A89" s="1"/>
      <c r="C89">
        <f>C87-0.142</f>
        <v>14.188000000000001</v>
      </c>
      <c r="D89" s="3">
        <f>AVERAGE(C87:C89)</f>
        <v>14.282666666666666</v>
      </c>
      <c r="E89" s="2">
        <v>28.4</v>
      </c>
      <c r="F89" s="5">
        <f>E89-D89</f>
        <v>14.117333333333333</v>
      </c>
      <c r="H89" s="3">
        <f t="shared" si="7"/>
        <v>1.5173333333333332</v>
      </c>
      <c r="I89" s="18">
        <f t="shared" si="5"/>
        <v>0.34933102103365893</v>
      </c>
      <c r="J89" s="3">
        <f t="shared" ref="J89" si="8">AVERAGE(I87:I89)</f>
        <v>0.35478245607528575</v>
      </c>
      <c r="K89" s="3">
        <f t="shared" ref="K89" si="9">STDEV(I87:I89)</f>
        <v>1.4417596284720443E-2</v>
      </c>
    </row>
    <row r="90" spans="1:11" ht="15.75" thickBot="1">
      <c r="A90" s="1">
        <v>2023002</v>
      </c>
      <c r="B90" t="s">
        <v>31</v>
      </c>
      <c r="C90">
        <f>C87+0.45</f>
        <v>14.78</v>
      </c>
      <c r="D90" s="3"/>
      <c r="E90" s="2">
        <v>29.71</v>
      </c>
      <c r="F90" s="5">
        <f>E90-D89</f>
        <v>15.427333333333335</v>
      </c>
      <c r="H90" s="3">
        <f t="shared" si="7"/>
        <v>2.8273333333333355</v>
      </c>
      <c r="I90" s="18">
        <f t="shared" si="5"/>
        <v>0.14089249467872586</v>
      </c>
      <c r="J90" s="3"/>
      <c r="K90" s="3"/>
    </row>
    <row r="91" spans="1:11" ht="15.75" thickBot="1">
      <c r="A91" s="1"/>
      <c r="C91">
        <f>C87+0.82</f>
        <v>15.15</v>
      </c>
      <c r="D91" s="3"/>
      <c r="E91" s="2">
        <v>29.64</v>
      </c>
      <c r="F91" s="5">
        <f>E91-D89</f>
        <v>15.357333333333335</v>
      </c>
      <c r="H91" s="3">
        <f t="shared" si="7"/>
        <v>2.7573333333333352</v>
      </c>
      <c r="I91" s="18">
        <f t="shared" si="5"/>
        <v>0.14789720226153283</v>
      </c>
      <c r="J91" s="3"/>
      <c r="K91" s="3"/>
    </row>
    <row r="92" spans="1:11" ht="15.75" thickBot="1">
      <c r="A92" s="1"/>
      <c r="C92">
        <v>14.43</v>
      </c>
      <c r="D92" s="3">
        <f>AVERAGE(C90:C92)</f>
        <v>14.786666666666667</v>
      </c>
      <c r="E92" s="2">
        <v>29.57</v>
      </c>
      <c r="F92" s="5">
        <f>E92-D92</f>
        <v>14.783333333333333</v>
      </c>
      <c r="H92" s="3">
        <f t="shared" si="7"/>
        <v>2.1833333333333336</v>
      </c>
      <c r="I92" s="18">
        <f t="shared" si="5"/>
        <v>0.22016646839903709</v>
      </c>
      <c r="J92" s="3">
        <f t="shared" ref="J92" si="10">AVERAGE(I90:I92)</f>
        <v>0.16965205511309858</v>
      </c>
      <c r="K92" s="3">
        <f t="shared" ref="K92" si="11">STDEV(I90:I92)</f>
        <v>4.3886739959777224E-2</v>
      </c>
    </row>
    <row r="93" spans="1:11" ht="15.75" thickBot="1">
      <c r="A93" s="1">
        <v>2023003</v>
      </c>
      <c r="B93" t="s">
        <v>1</v>
      </c>
      <c r="C93">
        <f>C92+0/23</f>
        <v>14.43</v>
      </c>
      <c r="D93" s="3"/>
      <c r="E93" s="2">
        <v>28.65</v>
      </c>
      <c r="F93" s="5">
        <f>E93-D92</f>
        <v>13.863333333333332</v>
      </c>
      <c r="H93" s="3">
        <f t="shared" si="7"/>
        <v>1.2633333333333319</v>
      </c>
      <c r="I93" s="18">
        <f t="shared" si="5"/>
        <v>0.41658034196295707</v>
      </c>
      <c r="J93" s="3"/>
      <c r="K93" s="3"/>
    </row>
    <row r="94" spans="1:11" ht="15.75" thickBot="1">
      <c r="A94" s="1"/>
      <c r="C94">
        <f>C92-0.142</f>
        <v>14.288</v>
      </c>
      <c r="D94" s="3"/>
      <c r="E94" s="2">
        <v>28.43</v>
      </c>
      <c r="F94" s="5">
        <f>E94-D92</f>
        <v>13.643333333333333</v>
      </c>
      <c r="H94" s="3">
        <f t="shared" si="7"/>
        <v>1.043333333333333</v>
      </c>
      <c r="I94" s="18">
        <f t="shared" si="5"/>
        <v>0.48520511574677044</v>
      </c>
      <c r="J94" s="3"/>
      <c r="K94" s="3"/>
    </row>
    <row r="95" spans="1:11" ht="15.75" thickBot="1">
      <c r="A95" s="1"/>
      <c r="C95">
        <f>C92+0.45</f>
        <v>14.879999999999999</v>
      </c>
      <c r="D95" s="3">
        <f>AVERAGE(C93:C95)</f>
        <v>14.532666666666666</v>
      </c>
      <c r="E95" s="2">
        <v>28.55</v>
      </c>
      <c r="F95" s="5">
        <f>E95-D95</f>
        <v>14.017333333333335</v>
      </c>
      <c r="H95" s="3">
        <f t="shared" si="7"/>
        <v>1.4173333333333353</v>
      </c>
      <c r="I95" s="18">
        <f t="shared" si="5"/>
        <v>0.37440371798458266</v>
      </c>
      <c r="J95" s="3">
        <f t="shared" ref="J95" si="12">AVERAGE(I93:I95)</f>
        <v>0.42539639189810341</v>
      </c>
      <c r="K95" s="3">
        <f t="shared" ref="K95" si="13">STDEV(I93:I95)</f>
        <v>5.5924319297224002E-2</v>
      </c>
    </row>
    <row r="96" spans="1:11" ht="15.75" thickBot="1">
      <c r="A96" s="1">
        <v>2023004</v>
      </c>
      <c r="B96" t="s">
        <v>2</v>
      </c>
      <c r="C96">
        <f>C92+0.82</f>
        <v>15.25</v>
      </c>
      <c r="D96" s="3"/>
      <c r="E96" s="2">
        <v>29.23</v>
      </c>
      <c r="F96" s="5">
        <f>E96-D95</f>
        <v>14.697333333333335</v>
      </c>
      <c r="H96" s="3">
        <f>F96-G5</f>
        <v>2.097333333333335</v>
      </c>
      <c r="I96" s="18">
        <f t="shared" si="5"/>
        <v>0.23368979939124926</v>
      </c>
      <c r="J96" s="3"/>
      <c r="K96" s="3"/>
    </row>
    <row r="97" spans="1:11" ht="15.75" thickBot="1">
      <c r="A97" s="1"/>
      <c r="C97">
        <v>13.92</v>
      </c>
      <c r="D97" s="3"/>
      <c r="E97" s="2">
        <v>29.28</v>
      </c>
      <c r="F97" s="5">
        <f>E97-D95</f>
        <v>14.747333333333335</v>
      </c>
      <c r="H97" s="3">
        <f t="shared" ref="H97:H131" si="14">F97-$G$5</f>
        <v>2.1473333333333358</v>
      </c>
      <c r="I97" s="18">
        <f t="shared" si="5"/>
        <v>0.2257294669311668</v>
      </c>
      <c r="J97" s="3"/>
      <c r="K97" s="3"/>
    </row>
    <row r="98" spans="1:11" ht="15.75" thickBot="1">
      <c r="A98" s="1"/>
      <c r="C98">
        <f>C97+0/23</f>
        <v>13.92</v>
      </c>
      <c r="D98" s="3">
        <f>AVERAGE(C96:C98)</f>
        <v>14.363333333333335</v>
      </c>
      <c r="E98" s="2">
        <v>29.46</v>
      </c>
      <c r="F98" s="5">
        <f t="shared" ref="F98" si="15">E98-D98</f>
        <v>15.096666666666666</v>
      </c>
      <c r="H98" s="3">
        <f t="shared" si="14"/>
        <v>2.4966666666666661</v>
      </c>
      <c r="I98" s="18">
        <f t="shared" si="5"/>
        <v>0.17718560840278258</v>
      </c>
      <c r="J98" s="3">
        <f t="shared" ref="J98" si="16">AVERAGE(I96:I98)</f>
        <v>0.21220162490839956</v>
      </c>
      <c r="K98" s="3">
        <f t="shared" ref="K98" si="17">STDEV(I96:I98)</f>
        <v>3.0584845629166999E-2</v>
      </c>
    </row>
    <row r="99" spans="1:11" ht="15.75" thickBot="1">
      <c r="A99" s="1">
        <v>2023005</v>
      </c>
      <c r="B99" t="s">
        <v>3</v>
      </c>
      <c r="C99">
        <f>C97-0.142</f>
        <v>13.778</v>
      </c>
      <c r="D99" s="3"/>
      <c r="E99" s="2">
        <v>27.5</v>
      </c>
      <c r="F99" s="5">
        <f t="shared" ref="F99" si="18">E99-D98</f>
        <v>13.136666666666665</v>
      </c>
      <c r="H99" s="3">
        <f t="shared" si="14"/>
        <v>0.53666666666666529</v>
      </c>
      <c r="I99" s="18">
        <f t="shared" si="5"/>
        <v>0.68936183449288946</v>
      </c>
      <c r="J99" s="3"/>
      <c r="K99" s="3"/>
    </row>
    <row r="100" spans="1:11" ht="15.75" thickBot="1">
      <c r="A100" s="1"/>
      <c r="C100">
        <f>C97+0.45</f>
        <v>14.37</v>
      </c>
      <c r="D100" s="3"/>
      <c r="E100" s="2">
        <v>27.61</v>
      </c>
      <c r="F100" s="5">
        <f t="shared" ref="F100" si="19">E100-D98</f>
        <v>13.246666666666664</v>
      </c>
      <c r="H100" s="3">
        <f t="shared" si="14"/>
        <v>0.64666666666666472</v>
      </c>
      <c r="I100" s="18">
        <f t="shared" si="5"/>
        <v>0.63875444616395727</v>
      </c>
      <c r="J100" s="3"/>
      <c r="K100" s="3"/>
    </row>
    <row r="101" spans="1:11" ht="15.75" thickBot="1">
      <c r="A101" s="1"/>
      <c r="C101">
        <f>C97+0.82</f>
        <v>14.74</v>
      </c>
      <c r="D101" s="3">
        <f>AVERAGE(C99:C101)</f>
        <v>14.295999999999999</v>
      </c>
      <c r="E101" s="2">
        <v>27.56</v>
      </c>
      <c r="F101" s="5">
        <f t="shared" ref="F101" si="20">E101-D101</f>
        <v>13.263999999999999</v>
      </c>
      <c r="H101" s="3">
        <f t="shared" si="14"/>
        <v>0.6639999999999997</v>
      </c>
      <c r="I101" s="18">
        <f t="shared" si="5"/>
        <v>0.631126016056058</v>
      </c>
      <c r="J101" s="3">
        <f t="shared" ref="J101" si="21">AVERAGE(I99:I101)</f>
        <v>0.65308076557096817</v>
      </c>
      <c r="K101" s="3">
        <f t="shared" ref="K101" si="22">STDEV(I99:I101)</f>
        <v>3.16509906332436E-2</v>
      </c>
    </row>
    <row r="102" spans="1:11" ht="15.75" thickBot="1">
      <c r="A102" s="1">
        <v>2023006</v>
      </c>
      <c r="B102" t="s">
        <v>4</v>
      </c>
      <c r="C102">
        <v>15.51</v>
      </c>
      <c r="D102" s="3"/>
      <c r="E102" s="2">
        <v>29.11</v>
      </c>
      <c r="F102" s="5">
        <f t="shared" ref="F102" si="23">E102-D101</f>
        <v>14.814</v>
      </c>
      <c r="H102" s="3">
        <f t="shared" si="14"/>
        <v>2.2140000000000004</v>
      </c>
      <c r="I102" s="18">
        <f t="shared" si="5"/>
        <v>0.21553588625439893</v>
      </c>
      <c r="J102" s="3"/>
      <c r="K102" s="3"/>
    </row>
    <row r="103" spans="1:11" ht="15.75" thickBot="1">
      <c r="A103" s="1"/>
      <c r="C103">
        <f>C102+0/23</f>
        <v>15.51</v>
      </c>
      <c r="D103" s="3"/>
      <c r="E103" s="2">
        <v>28.97</v>
      </c>
      <c r="F103" s="5">
        <f t="shared" ref="F103" si="24">E103-D101</f>
        <v>14.673999999999999</v>
      </c>
      <c r="H103" s="3">
        <f t="shared" si="14"/>
        <v>2.0739999999999998</v>
      </c>
      <c r="I103" s="18">
        <f t="shared" si="5"/>
        <v>0.23750009571872152</v>
      </c>
      <c r="J103" s="3"/>
      <c r="K103" s="3"/>
    </row>
    <row r="104" spans="1:11" ht="15.75" thickBot="1">
      <c r="A104" s="1"/>
      <c r="C104">
        <f>C102-0.142</f>
        <v>15.368</v>
      </c>
      <c r="D104" s="3">
        <f>AVERAGE(C102:C104)</f>
        <v>15.462666666666665</v>
      </c>
      <c r="E104" s="2">
        <v>29.25</v>
      </c>
      <c r="F104" s="5">
        <f t="shared" ref="F104" si="25">E104-D104</f>
        <v>13.787333333333335</v>
      </c>
      <c r="H104" s="3">
        <f t="shared" si="14"/>
        <v>1.1873333333333349</v>
      </c>
      <c r="I104" s="18">
        <f t="shared" si="5"/>
        <v>0.4391137655746748</v>
      </c>
      <c r="J104" s="3">
        <f t="shared" ref="J104" si="26">AVERAGE(I102:I104)</f>
        <v>0.29738324918259845</v>
      </c>
      <c r="K104" s="3">
        <f t="shared" ref="K104" si="27">STDEV(I102:I104)</f>
        <v>0.12323254879260437</v>
      </c>
    </row>
    <row r="105" spans="1:11" ht="15.75" thickBot="1">
      <c r="A105" s="1">
        <v>2023007</v>
      </c>
      <c r="B105" t="s">
        <v>5</v>
      </c>
      <c r="C105">
        <f>C102+0.45</f>
        <v>15.959999999999999</v>
      </c>
      <c r="D105" s="3"/>
      <c r="E105" s="2">
        <v>28.83</v>
      </c>
      <c r="F105" s="5">
        <f t="shared" ref="F105" si="28">E105-D104</f>
        <v>13.367333333333333</v>
      </c>
      <c r="H105" s="3">
        <f t="shared" si="14"/>
        <v>0.7673333333333332</v>
      </c>
      <c r="I105" s="18">
        <f t="shared" si="5"/>
        <v>0.58750240664824738</v>
      </c>
      <c r="J105" s="3"/>
      <c r="K105" s="3"/>
    </row>
    <row r="106" spans="1:11" ht="15.75" thickBot="1">
      <c r="A106" s="1"/>
      <c r="C106">
        <f>C102+0.82</f>
        <v>16.329999999999998</v>
      </c>
      <c r="D106" s="3"/>
      <c r="E106" s="2">
        <v>28.93</v>
      </c>
      <c r="F106" s="5">
        <f t="shared" ref="F106" si="29">E106-D104</f>
        <v>13.467333333333334</v>
      </c>
      <c r="H106" s="3">
        <f t="shared" si="14"/>
        <v>0.86733333333333462</v>
      </c>
      <c r="I106" s="18">
        <f t="shared" si="5"/>
        <v>0.5481591280100877</v>
      </c>
      <c r="J106" s="3"/>
      <c r="K106" s="3"/>
    </row>
    <row r="107" spans="1:11" ht="15.75" thickBot="1">
      <c r="A107" s="1"/>
      <c r="C107">
        <v>15.67</v>
      </c>
      <c r="D107" s="3">
        <f>AVERAGE(C105:C107)</f>
        <v>15.986666666666666</v>
      </c>
      <c r="E107" s="2">
        <v>29.1</v>
      </c>
      <c r="F107" s="5">
        <f>E107-D107</f>
        <v>13.113333333333335</v>
      </c>
      <c r="H107" s="3">
        <f t="shared" si="14"/>
        <v>0.51333333333333542</v>
      </c>
      <c r="I107" s="18">
        <f t="shared" si="5"/>
        <v>0.70060183244363261</v>
      </c>
      <c r="J107" s="3">
        <f t="shared" ref="J107" si="30">AVERAGE(I105:I107)</f>
        <v>0.61208778903398919</v>
      </c>
      <c r="K107" s="3">
        <f t="shared" ref="K107" si="31">STDEV(I105:I107)</f>
        <v>7.9139277884266876E-2</v>
      </c>
    </row>
    <row r="108" spans="1:11" ht="15.75" thickBot="1">
      <c r="A108" s="1">
        <v>2023008</v>
      </c>
      <c r="B108" t="s">
        <v>6</v>
      </c>
      <c r="C108">
        <f>C107+0/23</f>
        <v>15.67</v>
      </c>
      <c r="E108">
        <v>28.4</v>
      </c>
      <c r="F108" s="5">
        <f t="shared" ref="F108" si="32">E108-D107</f>
        <v>12.413333333333332</v>
      </c>
      <c r="H108" s="3">
        <f t="shared" si="14"/>
        <v>-0.18666666666666742</v>
      </c>
      <c r="I108" s="18">
        <f t="shared" si="5"/>
        <v>1.1381310345878231</v>
      </c>
      <c r="J108" s="3"/>
      <c r="K108" s="3"/>
    </row>
    <row r="109" spans="1:11" ht="15.75" thickBot="1">
      <c r="A109" s="1"/>
      <c r="C109">
        <f>C107-0.142</f>
        <v>15.528</v>
      </c>
      <c r="E109">
        <v>28.619999999999997</v>
      </c>
      <c r="F109" s="5">
        <f t="shared" ref="F109" si="33">E109-D107</f>
        <v>12.633333333333331</v>
      </c>
      <c r="H109" s="3">
        <f t="shared" si="14"/>
        <v>3.3333333333331439E-2</v>
      </c>
      <c r="I109" s="18">
        <f t="shared" si="5"/>
        <v>0.97715996843424713</v>
      </c>
      <c r="J109" s="3"/>
      <c r="K109" s="3"/>
    </row>
    <row r="110" spans="1:11" ht="15.75" thickBot="1">
      <c r="A110" s="1"/>
      <c r="C110">
        <f>C107+0.45</f>
        <v>16.12</v>
      </c>
      <c r="D110" s="3">
        <f>AVERAGE(C108:C110)</f>
        <v>15.772666666666666</v>
      </c>
      <c r="E110">
        <v>28.52</v>
      </c>
      <c r="F110" s="5">
        <f t="shared" ref="F110" si="34">E110-D110</f>
        <v>12.747333333333334</v>
      </c>
      <c r="H110" s="3">
        <f t="shared" si="14"/>
        <v>0.14733333333333398</v>
      </c>
      <c r="I110" s="18">
        <f t="shared" si="5"/>
        <v>0.90291786772466831</v>
      </c>
      <c r="J110" s="3">
        <f t="shared" ref="J110" si="35">AVERAGE(I108:I110)</f>
        <v>1.0060696235822462</v>
      </c>
      <c r="K110" s="3">
        <f t="shared" ref="K110" si="36">STDEV(I108:I110)</f>
        <v>0.12024198346264395</v>
      </c>
    </row>
    <row r="111" spans="1:11" ht="15.75" thickBot="1">
      <c r="A111" s="1">
        <v>2023009</v>
      </c>
      <c r="B111" t="s">
        <v>7</v>
      </c>
      <c r="C111">
        <f>C107+0.82</f>
        <v>16.489999999999998</v>
      </c>
      <c r="E111">
        <v>28.2</v>
      </c>
      <c r="F111" s="5">
        <f t="shared" ref="F111" si="37">E111-D110</f>
        <v>12.427333333333333</v>
      </c>
      <c r="H111" s="3">
        <f t="shared" si="14"/>
        <v>-0.1726666666666663</v>
      </c>
      <c r="I111" s="18">
        <f t="shared" si="5"/>
        <v>1.1271399574298084</v>
      </c>
      <c r="J111" s="3"/>
      <c r="K111" s="3"/>
    </row>
    <row r="112" spans="1:11" ht="15.75" thickBot="1">
      <c r="A112" s="1"/>
      <c r="C112">
        <v>14.81</v>
      </c>
      <c r="E112">
        <v>28.709999999999997</v>
      </c>
      <c r="F112" s="5">
        <f t="shared" ref="F112" si="38">E112-D110</f>
        <v>12.937333333333331</v>
      </c>
      <c r="H112" s="3">
        <f t="shared" si="14"/>
        <v>0.33733333333333171</v>
      </c>
      <c r="I112" s="18">
        <f t="shared" si="5"/>
        <v>0.79150296872592041</v>
      </c>
      <c r="J112" s="3"/>
      <c r="K112" s="3"/>
    </row>
    <row r="113" spans="1:11" ht="15.75" thickBot="1">
      <c r="A113" s="1"/>
      <c r="C113">
        <f>C112+0/23</f>
        <v>14.81</v>
      </c>
      <c r="D113" s="3">
        <f>AVERAGE(C111:C113)</f>
        <v>15.37</v>
      </c>
      <c r="E113">
        <v>28.4</v>
      </c>
      <c r="F113" s="5">
        <f t="shared" ref="F113" si="39">E113-D113</f>
        <v>13.03</v>
      </c>
      <c r="H113" s="3">
        <f t="shared" si="14"/>
        <v>0.42999999999999972</v>
      </c>
      <c r="I113" s="18">
        <f t="shared" si="5"/>
        <v>0.74226178531452469</v>
      </c>
      <c r="J113" s="3">
        <f t="shared" ref="J113" si="40">AVERAGE(I111:I113)</f>
        <v>0.8869682371567511</v>
      </c>
      <c r="K113" s="3">
        <f t="shared" ref="K113" si="41">STDEV(I111:I113)</f>
        <v>0.20944692633249237</v>
      </c>
    </row>
    <row r="114" spans="1:11" ht="15.75" thickBot="1">
      <c r="A114" s="1">
        <v>2023010</v>
      </c>
      <c r="B114" t="s">
        <v>8</v>
      </c>
      <c r="C114">
        <f>C112-0.142</f>
        <v>14.668000000000001</v>
      </c>
      <c r="E114">
        <v>28.619999999999997</v>
      </c>
      <c r="F114" s="5">
        <f t="shared" ref="F114" si="42">E114-D113</f>
        <v>13.249999999999998</v>
      </c>
      <c r="H114" s="3">
        <f t="shared" si="14"/>
        <v>0.64999999999999858</v>
      </c>
      <c r="I114" s="18">
        <f t="shared" si="5"/>
        <v>0.63728031365963167</v>
      </c>
      <c r="J114" s="3"/>
      <c r="K114" s="3"/>
    </row>
    <row r="115" spans="1:11" ht="15.75" thickBot="1">
      <c r="A115" s="1"/>
      <c r="C115">
        <f>C112+0.45</f>
        <v>15.26</v>
      </c>
      <c r="E115">
        <v>28.52</v>
      </c>
      <c r="F115" s="5">
        <f t="shared" ref="F115" si="43">E115-D113</f>
        <v>13.15</v>
      </c>
      <c r="H115" s="3">
        <f t="shared" si="14"/>
        <v>0.55000000000000071</v>
      </c>
      <c r="I115" s="18">
        <f t="shared" si="5"/>
        <v>0.68302012837719739</v>
      </c>
      <c r="J115" s="3"/>
      <c r="K115" s="3"/>
    </row>
    <row r="116" spans="1:11" ht="15.75" thickBot="1">
      <c r="A116" s="1"/>
      <c r="C116">
        <f>C112+0.82</f>
        <v>15.63</v>
      </c>
      <c r="D116" s="3">
        <f>AVERAGE(C114:C116)</f>
        <v>15.186</v>
      </c>
      <c r="E116">
        <v>28.2</v>
      </c>
      <c r="F116" s="5">
        <f t="shared" ref="F116" si="44">E116-D116</f>
        <v>13.013999999999999</v>
      </c>
      <c r="H116" s="3">
        <f t="shared" si="14"/>
        <v>0.4139999999999997</v>
      </c>
      <c r="I116" s="18">
        <f t="shared" si="5"/>
        <v>0.75053954875718565</v>
      </c>
      <c r="J116" s="3">
        <f t="shared" ref="J116" si="45">AVERAGE(I114:I116)</f>
        <v>0.69027999693133824</v>
      </c>
      <c r="K116" s="3">
        <f t="shared" ref="K116" si="46">STDEV(I114:I116)</f>
        <v>5.6977564464342483E-2</v>
      </c>
    </row>
    <row r="117" spans="1:11" ht="15.75" thickBot="1">
      <c r="A117" s="1">
        <v>20230011</v>
      </c>
      <c r="B117" t="s">
        <v>9</v>
      </c>
      <c r="C117">
        <v>14.53</v>
      </c>
      <c r="E117">
        <v>28.709999999999997</v>
      </c>
      <c r="F117" s="5">
        <f t="shared" ref="F117" si="47">E117-D116</f>
        <v>13.523999999999997</v>
      </c>
      <c r="H117" s="3">
        <f t="shared" si="14"/>
        <v>0.92399999999999771</v>
      </c>
      <c r="I117" s="18">
        <f t="shared" si="5"/>
        <v>0.52704571164536984</v>
      </c>
      <c r="J117" s="3"/>
      <c r="K117" s="3"/>
    </row>
    <row r="118" spans="1:11" ht="15.75" thickBot="1">
      <c r="A118" s="1"/>
      <c r="C118">
        <f>C117+0/23</f>
        <v>14.53</v>
      </c>
      <c r="E118">
        <v>29.64</v>
      </c>
      <c r="F118" s="5">
        <f t="shared" ref="F118" si="48">E118-D116</f>
        <v>14.454000000000001</v>
      </c>
      <c r="H118" s="3">
        <f t="shared" si="14"/>
        <v>1.854000000000001</v>
      </c>
      <c r="I118" s="18">
        <f t="shared" si="5"/>
        <v>0.27662433827306787</v>
      </c>
      <c r="J118" s="3"/>
      <c r="K118" s="3"/>
    </row>
    <row r="119" spans="1:11" ht="15.75" thickBot="1">
      <c r="A119" s="1"/>
      <c r="C119">
        <f>C117-0.142</f>
        <v>14.388</v>
      </c>
      <c r="D119" s="3">
        <f>AVERAGE(C117:C119)</f>
        <v>14.482666666666667</v>
      </c>
      <c r="E119">
        <v>28.29</v>
      </c>
      <c r="F119" s="5">
        <f t="shared" ref="F119" si="49">E119-D119</f>
        <v>13.807333333333332</v>
      </c>
      <c r="H119" s="3">
        <f t="shared" si="14"/>
        <v>1.2073333333333327</v>
      </c>
      <c r="I119" s="18">
        <f t="shared" si="5"/>
        <v>0.4330683566029751</v>
      </c>
      <c r="J119" s="3">
        <f t="shared" ref="J119" si="50">AVERAGE(I117:I119)</f>
        <v>0.41224613550713762</v>
      </c>
      <c r="K119" s="3">
        <f t="shared" ref="K119" si="51">STDEV(I117:I119)</f>
        <v>0.12650252854761609</v>
      </c>
    </row>
    <row r="120" spans="1:11" ht="15.75" thickBot="1">
      <c r="A120" s="1">
        <v>20230012</v>
      </c>
      <c r="B120" t="s">
        <v>10</v>
      </c>
      <c r="C120">
        <f>C117+0.45</f>
        <v>14.979999999999999</v>
      </c>
      <c r="E120">
        <v>28.509999999999998</v>
      </c>
      <c r="F120" s="5">
        <f t="shared" ref="F120" si="52">E120-D119</f>
        <v>14.027333333333331</v>
      </c>
      <c r="H120" s="3">
        <f t="shared" si="14"/>
        <v>1.4273333333333316</v>
      </c>
      <c r="I120" s="18">
        <f t="shared" si="5"/>
        <v>0.37181752259421441</v>
      </c>
      <c r="J120" s="3"/>
      <c r="K120" s="3"/>
    </row>
    <row r="121" spans="1:11" ht="15.75" thickBot="1">
      <c r="A121" s="1"/>
      <c r="C121">
        <f>C117+0.82</f>
        <v>15.35</v>
      </c>
      <c r="E121">
        <v>28.41</v>
      </c>
      <c r="F121" s="5">
        <f t="shared" ref="F121" si="53">E121-D119</f>
        <v>13.927333333333333</v>
      </c>
      <c r="H121" s="3">
        <f t="shared" si="14"/>
        <v>1.3273333333333337</v>
      </c>
      <c r="I121" s="18">
        <f t="shared" si="5"/>
        <v>0.39850415362246699</v>
      </c>
      <c r="J121" s="3"/>
      <c r="K121" s="3"/>
    </row>
    <row r="122" spans="1:11" ht="15.75" thickBot="1">
      <c r="A122" s="1"/>
      <c r="C122">
        <v>15.38</v>
      </c>
      <c r="D122" s="3">
        <f>AVERAGE(C120:C122)</f>
        <v>15.236666666666666</v>
      </c>
      <c r="E122">
        <v>28.09</v>
      </c>
      <c r="F122" s="5">
        <f t="shared" ref="F122" si="54">E122-D122</f>
        <v>12.853333333333333</v>
      </c>
      <c r="H122" s="3">
        <f t="shared" si="14"/>
        <v>0.25333333333333385</v>
      </c>
      <c r="I122" s="18">
        <f t="shared" si="5"/>
        <v>0.83895577476824967</v>
      </c>
      <c r="J122" s="3">
        <f t="shared" ref="J122" si="55">AVERAGE(I120:I122)</f>
        <v>0.53642581699497704</v>
      </c>
      <c r="K122" s="3">
        <f t="shared" ref="K122" si="56">STDEV(I120:I122)</f>
        <v>0.2623381893313157</v>
      </c>
    </row>
    <row r="123" spans="1:11" ht="15.75" thickBot="1">
      <c r="A123" s="1">
        <v>20230013</v>
      </c>
      <c r="B123" t="s">
        <v>11</v>
      </c>
      <c r="C123">
        <f>C122+0/23</f>
        <v>15.38</v>
      </c>
      <c r="E123">
        <v>28.599999999999998</v>
      </c>
      <c r="F123" s="5">
        <f t="shared" ref="F123" si="57">E123-D122</f>
        <v>13.363333333333332</v>
      </c>
      <c r="H123" s="3">
        <f t="shared" si="14"/>
        <v>0.76333333333333186</v>
      </c>
      <c r="I123" s="18">
        <f t="shared" si="5"/>
        <v>0.58913356942203565</v>
      </c>
      <c r="J123" s="3"/>
      <c r="K123" s="3"/>
    </row>
    <row r="124" spans="1:11" ht="15.75" thickBot="1">
      <c r="A124" s="1"/>
      <c r="C124">
        <f>C122-0.142</f>
        <v>15.238000000000001</v>
      </c>
      <c r="E124">
        <v>29.71</v>
      </c>
      <c r="F124" s="5">
        <f t="shared" ref="F124" si="58">E124-D122</f>
        <v>14.473333333333334</v>
      </c>
      <c r="H124" s="3">
        <f t="shared" si="14"/>
        <v>1.8733333333333348</v>
      </c>
      <c r="I124" s="18">
        <f t="shared" si="5"/>
        <v>0.27294206614265959</v>
      </c>
      <c r="J124" s="3"/>
      <c r="K124" s="3"/>
    </row>
    <row r="125" spans="1:11" ht="15.75" thickBot="1">
      <c r="A125" s="1"/>
      <c r="C125">
        <f>C122+0.45</f>
        <v>15.83</v>
      </c>
      <c r="D125" s="3">
        <f>AVERAGE(C123:C125)</f>
        <v>15.482666666666667</v>
      </c>
      <c r="E125">
        <v>29.93</v>
      </c>
      <c r="F125" s="5">
        <f t="shared" ref="F125" si="59">E125-D125</f>
        <v>14.447333333333333</v>
      </c>
      <c r="H125" s="3">
        <f t="shared" si="14"/>
        <v>1.8473333333333333</v>
      </c>
      <c r="I125" s="18">
        <f t="shared" si="5"/>
        <v>0.27790557213963246</v>
      </c>
      <c r="J125" s="3">
        <f t="shared" ref="J125" si="60">AVERAGE(I123:I125)</f>
        <v>0.37999373590144253</v>
      </c>
      <c r="K125" s="3">
        <f t="shared" ref="K125" si="61">STDEV(I123:I125)</f>
        <v>0.18113741074585216</v>
      </c>
    </row>
    <row r="126" spans="1:11" ht="15.75" thickBot="1">
      <c r="A126" s="1">
        <v>20230014</v>
      </c>
      <c r="B126" t="s">
        <v>12</v>
      </c>
      <c r="C126">
        <f>C122+0.82</f>
        <v>16.2</v>
      </c>
      <c r="E126">
        <v>29.830000000000002</v>
      </c>
      <c r="F126" s="5">
        <f t="shared" ref="F126" si="62">E126-D125</f>
        <v>14.347333333333335</v>
      </c>
      <c r="H126" s="3">
        <f t="shared" si="14"/>
        <v>1.7473333333333354</v>
      </c>
      <c r="I126" s="18">
        <f t="shared" si="5"/>
        <v>0.29785181731022314</v>
      </c>
      <c r="J126" s="3"/>
      <c r="K126" s="3"/>
    </row>
    <row r="127" spans="1:11" ht="15.75" thickBot="1">
      <c r="A127" s="1"/>
      <c r="C127">
        <v>15.26</v>
      </c>
      <c r="E127">
        <v>29.51</v>
      </c>
      <c r="F127" s="5">
        <f t="shared" ref="F127" si="63">E127-D125</f>
        <v>14.027333333333335</v>
      </c>
      <c r="H127" s="3">
        <f t="shared" si="14"/>
        <v>1.4273333333333351</v>
      </c>
      <c r="I127" s="18">
        <f t="shared" si="5"/>
        <v>0.37181752259421352</v>
      </c>
      <c r="J127" s="3"/>
      <c r="K127" s="3"/>
    </row>
    <row r="128" spans="1:11" ht="15.75" thickBot="1">
      <c r="A128" s="1"/>
      <c r="C128">
        <f>C127+0/23</f>
        <v>15.26</v>
      </c>
      <c r="D128" s="3">
        <f>AVERAGE(C126:C128)</f>
        <v>15.573333333333332</v>
      </c>
      <c r="E128">
        <v>30.02</v>
      </c>
      <c r="F128" s="5">
        <f t="shared" ref="F128" si="64">E128-D128</f>
        <v>14.446666666666667</v>
      </c>
      <c r="H128" s="3">
        <f t="shared" si="14"/>
        <v>1.8466666666666676</v>
      </c>
      <c r="I128" s="18">
        <f t="shared" si="5"/>
        <v>0.27803402145796791</v>
      </c>
      <c r="J128" s="3">
        <f t="shared" ref="J128" si="65">AVERAGE(I126:I128)</f>
        <v>0.31590112045413488</v>
      </c>
      <c r="K128" s="3">
        <f t="shared" ref="K128" si="66">STDEV(I126:I128)</f>
        <v>4.942842582288668E-2</v>
      </c>
    </row>
    <row r="129" spans="1:11" ht="15.75" thickBot="1">
      <c r="A129" s="1">
        <v>20230015</v>
      </c>
      <c r="B129" t="s">
        <v>13</v>
      </c>
      <c r="C129">
        <f>C127-0.142</f>
        <v>15.118</v>
      </c>
      <c r="E129">
        <v>29.57</v>
      </c>
      <c r="F129" s="5">
        <f t="shared" ref="F129" si="67">E129-D128</f>
        <v>13.996666666666668</v>
      </c>
      <c r="H129" s="3">
        <f t="shared" si="14"/>
        <v>1.3966666666666683</v>
      </c>
      <c r="I129" s="18">
        <f t="shared" si="5"/>
        <v>0.37980566605889937</v>
      </c>
      <c r="J129" s="3"/>
      <c r="K129" s="3"/>
    </row>
    <row r="130" spans="1:11" ht="15.75" thickBot="1">
      <c r="A130" s="1"/>
      <c r="C130">
        <f>C127+0.45</f>
        <v>15.709999999999999</v>
      </c>
      <c r="E130">
        <v>29.86</v>
      </c>
      <c r="F130" s="5">
        <f t="shared" ref="F130" si="68">E130-D128</f>
        <v>14.286666666666667</v>
      </c>
      <c r="H130" s="3">
        <f t="shared" si="14"/>
        <v>1.6866666666666674</v>
      </c>
      <c r="I130" s="18">
        <f t="shared" si="5"/>
        <v>0.31064383612148316</v>
      </c>
      <c r="J130" s="3"/>
      <c r="K130" s="3"/>
    </row>
    <row r="131" spans="1:11" ht="15.75" thickBot="1">
      <c r="A131" s="1"/>
      <c r="C131">
        <f>C127+0.82</f>
        <v>16.079999999999998</v>
      </c>
      <c r="D131" s="3">
        <f>AVERAGE(C129:C131)</f>
        <v>15.636000000000001</v>
      </c>
      <c r="E131">
        <v>29.76</v>
      </c>
      <c r="F131" s="5">
        <f t="shared" ref="F131" si="69">E131-D131</f>
        <v>14.124000000000001</v>
      </c>
      <c r="H131" s="3">
        <f t="shared" si="14"/>
        <v>1.5240000000000009</v>
      </c>
      <c r="I131" s="18">
        <f t="shared" ref="I131:I170" si="70">POWER(2,-H131)</f>
        <v>0.34772049292749685</v>
      </c>
      <c r="J131" s="3">
        <f t="shared" ref="J131" si="71">AVERAGE(I129:I131)</f>
        <v>0.34605666503595978</v>
      </c>
      <c r="K131" s="3">
        <f t="shared" ref="K131" si="72">STDEV(I129:I131)</f>
        <v>3.4610922011881054E-2</v>
      </c>
    </row>
    <row r="132" spans="1:11" ht="15.75" thickBot="1">
      <c r="A132" s="1">
        <v>20230016</v>
      </c>
      <c r="B132" t="s">
        <v>14</v>
      </c>
      <c r="C132">
        <v>15.48</v>
      </c>
      <c r="E132">
        <v>29.44</v>
      </c>
      <c r="F132" s="5">
        <f t="shared" ref="F132" si="73">E132-D131</f>
        <v>13.804</v>
      </c>
      <c r="H132" s="3">
        <f t="shared" ref="H132:H170" si="74">F132-$G$5</f>
        <v>1.2040000000000006</v>
      </c>
      <c r="I132" s="18">
        <f t="shared" si="70"/>
        <v>0.4340701138005213</v>
      </c>
      <c r="J132" s="3"/>
      <c r="K132" s="3"/>
    </row>
    <row r="133" spans="1:11" ht="15.75" thickBot="1">
      <c r="A133" s="1"/>
      <c r="C133">
        <f>C132+0/23</f>
        <v>15.48</v>
      </c>
      <c r="E133">
        <v>29.95</v>
      </c>
      <c r="F133" s="5">
        <f t="shared" ref="F133" si="75">E133-D131</f>
        <v>14.313999999999998</v>
      </c>
      <c r="H133" s="3">
        <f t="shared" si="74"/>
        <v>1.7139999999999986</v>
      </c>
      <c r="I133" s="18">
        <f t="shared" si="70"/>
        <v>0.30481377351907613</v>
      </c>
      <c r="J133" s="3"/>
      <c r="K133" s="3"/>
    </row>
    <row r="134" spans="1:11" ht="15.75" thickBot="1">
      <c r="A134" s="1"/>
      <c r="C134">
        <f>C132-0.142</f>
        <v>15.338000000000001</v>
      </c>
      <c r="D134" s="3">
        <f>AVERAGE(C132:C134)</f>
        <v>15.432666666666668</v>
      </c>
      <c r="E134">
        <v>28.65</v>
      </c>
      <c r="F134" s="5">
        <f t="shared" ref="F134" si="76">E134-D134</f>
        <v>13.217333333333331</v>
      </c>
      <c r="H134" s="3">
        <f t="shared" si="74"/>
        <v>0.61733333333333107</v>
      </c>
      <c r="I134" s="18">
        <f t="shared" si="70"/>
        <v>0.6518747351832852</v>
      </c>
      <c r="J134" s="3">
        <f t="shared" ref="J134" si="77">AVERAGE(I132:I134)</f>
        <v>0.46358620750096086</v>
      </c>
      <c r="K134" s="3">
        <f t="shared" ref="K134" si="78">STDEV(I132:I134)</f>
        <v>0.1754030433553572</v>
      </c>
    </row>
    <row r="135" spans="1:11" ht="15.75" thickBot="1">
      <c r="A135" s="1">
        <v>20230017</v>
      </c>
      <c r="B135" t="s">
        <v>15</v>
      </c>
      <c r="C135">
        <f>C132+0.45</f>
        <v>15.93</v>
      </c>
      <c r="E135">
        <v>28.869999999999997</v>
      </c>
      <c r="F135" s="5">
        <f t="shared" ref="F135" si="79">E135-D134</f>
        <v>13.43733333333333</v>
      </c>
      <c r="H135" s="3">
        <f t="shared" si="74"/>
        <v>0.83733333333332993</v>
      </c>
      <c r="I135" s="18">
        <f t="shared" si="70"/>
        <v>0.55967711651538288</v>
      </c>
      <c r="J135" s="3"/>
      <c r="K135" s="3"/>
    </row>
    <row r="136" spans="1:11" ht="15.75" thickBot="1">
      <c r="A136" s="1"/>
      <c r="C136">
        <f>C132+0.82</f>
        <v>16.3</v>
      </c>
      <c r="E136">
        <v>28.77</v>
      </c>
      <c r="F136" s="5">
        <f t="shared" ref="F136" si="80">E136-D134</f>
        <v>13.337333333333332</v>
      </c>
      <c r="H136" s="3">
        <f t="shared" si="74"/>
        <v>0.73733333333333206</v>
      </c>
      <c r="I136" s="18">
        <f t="shared" si="70"/>
        <v>0.59984708107001938</v>
      </c>
      <c r="J136" s="3"/>
      <c r="K136" s="3"/>
    </row>
    <row r="137" spans="1:11" ht="15.75" thickBot="1">
      <c r="A137" s="1"/>
      <c r="C137">
        <v>14.41</v>
      </c>
      <c r="D137" s="3">
        <f>AVERAGE(C135:C137)</f>
        <v>15.546666666666667</v>
      </c>
      <c r="E137">
        <v>28.45</v>
      </c>
      <c r="F137" s="5">
        <f t="shared" ref="F137" si="81">E137-D137</f>
        <v>12.903333333333332</v>
      </c>
      <c r="H137" s="3">
        <f t="shared" si="74"/>
        <v>0.30333333333333279</v>
      </c>
      <c r="I137" s="18">
        <f t="shared" si="70"/>
        <v>0.81037786120994326</v>
      </c>
      <c r="J137" s="3">
        <f t="shared" ref="J137" si="82">AVERAGE(I135:I137)</f>
        <v>0.65663401959844847</v>
      </c>
      <c r="K137" s="3">
        <f t="shared" ref="K137" si="83">STDEV(I135:I137)</f>
        <v>0.13465245314577626</v>
      </c>
    </row>
    <row r="138" spans="1:11" ht="15.75" thickBot="1">
      <c r="A138" s="1">
        <v>20230018</v>
      </c>
      <c r="B138" t="s">
        <v>16</v>
      </c>
      <c r="C138">
        <f>C137+0/23</f>
        <v>14.41</v>
      </c>
      <c r="E138">
        <v>28.959999999999997</v>
      </c>
      <c r="F138" s="5">
        <f t="shared" ref="F138" si="84">E138-D137</f>
        <v>13.41333333333333</v>
      </c>
      <c r="H138" s="3">
        <f t="shared" si="74"/>
        <v>0.8133333333333308</v>
      </c>
      <c r="I138" s="18">
        <f t="shared" si="70"/>
        <v>0.56906551729391219</v>
      </c>
      <c r="J138" s="3"/>
      <c r="K138" s="3"/>
    </row>
    <row r="139" spans="1:11" ht="15.75" thickBot="1">
      <c r="A139" s="1"/>
      <c r="C139">
        <f>C137-0.142</f>
        <v>14.268000000000001</v>
      </c>
      <c r="E139">
        <v>28.55</v>
      </c>
      <c r="F139" s="5">
        <f t="shared" ref="F139" si="85">E139-D137</f>
        <v>13.003333333333334</v>
      </c>
      <c r="H139" s="3">
        <f t="shared" si="74"/>
        <v>0.40333333333333421</v>
      </c>
      <c r="I139" s="18">
        <f t="shared" si="70"/>
        <v>0.75610928011991252</v>
      </c>
      <c r="J139" s="3"/>
      <c r="K139" s="3"/>
    </row>
    <row r="140" spans="1:11" ht="15.75" thickBot="1">
      <c r="A140" s="1"/>
      <c r="C140">
        <f>C137+0.45</f>
        <v>14.86</v>
      </c>
      <c r="D140" s="3">
        <f>AVERAGE(C138:C140)</f>
        <v>14.512666666666666</v>
      </c>
      <c r="E140">
        <v>28.77</v>
      </c>
      <c r="F140" s="5">
        <f t="shared" ref="F140" si="86">E140-D140</f>
        <v>14.257333333333333</v>
      </c>
      <c r="H140" s="3">
        <f t="shared" si="74"/>
        <v>1.6573333333333338</v>
      </c>
      <c r="I140" s="18">
        <f t="shared" si="70"/>
        <v>0.31702459313454734</v>
      </c>
      <c r="J140" s="3">
        <f t="shared" ref="J140" si="87">AVERAGE(I138:I140)</f>
        <v>0.54739979684945739</v>
      </c>
      <c r="K140" s="3">
        <f t="shared" ref="K140" si="88">STDEV(I138:I140)</f>
        <v>0.22034267214509756</v>
      </c>
    </row>
    <row r="141" spans="1:11" ht="15.75" thickBot="1">
      <c r="A141" s="1">
        <v>20230019</v>
      </c>
      <c r="B141" t="s">
        <v>17</v>
      </c>
      <c r="C141">
        <f>C137+0.82</f>
        <v>15.23</v>
      </c>
      <c r="E141">
        <v>28.67</v>
      </c>
      <c r="F141" s="5">
        <f t="shared" ref="F141" si="89">E141-D140</f>
        <v>14.157333333333336</v>
      </c>
      <c r="H141" s="3">
        <f t="shared" si="74"/>
        <v>1.5573333333333359</v>
      </c>
      <c r="I141" s="18">
        <f t="shared" si="70"/>
        <v>0.33977854589297285</v>
      </c>
      <c r="J141" s="3"/>
      <c r="K141" s="3"/>
    </row>
    <row r="142" spans="1:11" ht="15.75" thickBot="1">
      <c r="A142" s="1"/>
      <c r="C142">
        <v>13.73</v>
      </c>
      <c r="E142">
        <v>28.35</v>
      </c>
      <c r="F142" s="5">
        <f t="shared" ref="F142" si="90">E142-D140</f>
        <v>13.837333333333335</v>
      </c>
      <c r="H142" s="3">
        <f t="shared" si="74"/>
        <v>1.2373333333333356</v>
      </c>
      <c r="I142" s="18">
        <f t="shared" si="70"/>
        <v>0.42415593869956647</v>
      </c>
      <c r="J142" s="3"/>
      <c r="K142" s="3"/>
    </row>
    <row r="143" spans="1:11" ht="15.75" thickBot="1">
      <c r="A143" s="1"/>
      <c r="C143">
        <f>C142+0/23</f>
        <v>13.73</v>
      </c>
      <c r="D143" s="3">
        <f>AVERAGE(C141:C143)</f>
        <v>14.229999999999999</v>
      </c>
      <c r="E143">
        <v>28.86</v>
      </c>
      <c r="F143" s="5">
        <f t="shared" ref="F143" si="91">E143-D143</f>
        <v>14.63</v>
      </c>
      <c r="H143" s="3">
        <f t="shared" si="74"/>
        <v>2.0300000000000011</v>
      </c>
      <c r="I143" s="18">
        <f t="shared" si="70"/>
        <v>0.24485507439673154</v>
      </c>
      <c r="J143" s="3">
        <f t="shared" ref="J143" si="92">AVERAGE(I141:I143)</f>
        <v>0.33626318632975694</v>
      </c>
      <c r="K143" s="3">
        <f t="shared" ref="K143" si="93">STDEV(I141:I143)</f>
        <v>8.9702108668525432E-2</v>
      </c>
    </row>
    <row r="144" spans="1:11" ht="15.75" thickBot="1">
      <c r="A144" s="1">
        <v>20230020</v>
      </c>
      <c r="B144" t="s">
        <v>18</v>
      </c>
      <c r="C144">
        <f>C142-0.142</f>
        <v>13.588000000000001</v>
      </c>
      <c r="E144">
        <v>29.28</v>
      </c>
      <c r="F144" s="5">
        <f t="shared" ref="F144" si="94">E144-D143</f>
        <v>15.050000000000002</v>
      </c>
      <c r="H144" s="3">
        <f t="shared" si="74"/>
        <v>2.4500000000000028</v>
      </c>
      <c r="I144" s="18">
        <f t="shared" si="70"/>
        <v>0.18301071199320279</v>
      </c>
      <c r="J144" s="3"/>
      <c r="K144" s="3"/>
    </row>
    <row r="145" spans="1:11" ht="15.75" thickBot="1">
      <c r="A145" s="1"/>
      <c r="C145">
        <f>C142+0.45</f>
        <v>14.18</v>
      </c>
      <c r="E145">
        <v>29.5</v>
      </c>
      <c r="F145" s="5">
        <f t="shared" ref="F145" si="95">E145-D143</f>
        <v>15.270000000000001</v>
      </c>
      <c r="H145" s="3">
        <f t="shared" si="74"/>
        <v>2.6700000000000017</v>
      </c>
      <c r="I145" s="18">
        <f t="shared" si="70"/>
        <v>0.15712667181522835</v>
      </c>
      <c r="J145" s="3"/>
      <c r="K145" s="3"/>
    </row>
    <row r="146" spans="1:11" ht="15.75" thickBot="1">
      <c r="A146" s="1"/>
      <c r="C146">
        <f>C142+0.82</f>
        <v>14.55</v>
      </c>
      <c r="D146" s="3">
        <f>AVERAGE(C144:C146)</f>
        <v>14.106</v>
      </c>
      <c r="E146">
        <v>29.400000000000002</v>
      </c>
      <c r="F146" s="5">
        <f t="shared" ref="F146" si="96">E146-D146</f>
        <v>15.294000000000002</v>
      </c>
      <c r="H146" s="3">
        <f t="shared" si="74"/>
        <v>2.6940000000000026</v>
      </c>
      <c r="I146" s="18">
        <f t="shared" si="70"/>
        <v>0.15453440761511866</v>
      </c>
      <c r="J146" s="3">
        <f t="shared" ref="J146" si="97">AVERAGE(I144:I146)</f>
        <v>0.16489059714118329</v>
      </c>
      <c r="K146" s="3">
        <f t="shared" ref="K146" si="98">STDEV(I144:I146)</f>
        <v>1.5745916299427492E-2</v>
      </c>
    </row>
    <row r="147" spans="1:11" ht="15.75" thickBot="1">
      <c r="A147" s="1">
        <v>20230021</v>
      </c>
      <c r="B147" t="s">
        <v>19</v>
      </c>
      <c r="C147">
        <v>13.75</v>
      </c>
      <c r="E147">
        <v>28.65</v>
      </c>
      <c r="F147" s="5">
        <f t="shared" ref="F147" si="99">E147-D146</f>
        <v>14.543999999999999</v>
      </c>
      <c r="H147" s="3">
        <f t="shared" si="74"/>
        <v>1.9439999999999991</v>
      </c>
      <c r="I147" s="18">
        <f t="shared" si="70"/>
        <v>0.25989485879381985</v>
      </c>
      <c r="J147" s="3"/>
      <c r="K147" s="3"/>
    </row>
    <row r="148" spans="1:11" ht="15.75" thickBot="1">
      <c r="A148" s="1"/>
      <c r="C148">
        <f>C147+0/23</f>
        <v>13.75</v>
      </c>
      <c r="E148">
        <v>28.55</v>
      </c>
      <c r="F148" s="5">
        <f t="shared" ref="F148" si="100">E148-D146</f>
        <v>14.444000000000001</v>
      </c>
      <c r="H148" s="3">
        <f t="shared" si="74"/>
        <v>1.8440000000000012</v>
      </c>
      <c r="I148" s="18">
        <f t="shared" si="70"/>
        <v>0.27854841270483288</v>
      </c>
      <c r="J148" s="3"/>
      <c r="K148" s="3"/>
    </row>
    <row r="149" spans="1:11" ht="15.75" thickBot="1">
      <c r="A149" s="1"/>
      <c r="C149">
        <f>C147-0.142</f>
        <v>13.608000000000001</v>
      </c>
      <c r="D149" s="3">
        <f>AVERAGE(C147:C149)</f>
        <v>13.702666666666667</v>
      </c>
      <c r="E149">
        <v>28.23</v>
      </c>
      <c r="F149" s="5">
        <f t="shared" ref="F149" si="101">E149-D149</f>
        <v>14.527333333333333</v>
      </c>
      <c r="H149" s="3">
        <f t="shared" si="74"/>
        <v>1.9273333333333333</v>
      </c>
      <c r="I149" s="18">
        <f t="shared" si="70"/>
        <v>0.26291469159035102</v>
      </c>
      <c r="J149" s="3">
        <f t="shared" ref="J149" si="102">AVERAGE(I147:I149)</f>
        <v>0.2671193210296679</v>
      </c>
      <c r="K149" s="3">
        <f t="shared" ref="K149" si="103">STDEV(I147:I149)</f>
        <v>1.0012389820579557E-2</v>
      </c>
    </row>
    <row r="150" spans="1:11" ht="15.75" thickBot="1">
      <c r="A150" s="1">
        <v>20230022</v>
      </c>
      <c r="B150" t="s">
        <v>20</v>
      </c>
      <c r="C150">
        <f>C147+0.45</f>
        <v>14.2</v>
      </c>
      <c r="E150">
        <v>28.74</v>
      </c>
      <c r="F150" s="5">
        <f t="shared" ref="F150" si="104">E150-D149</f>
        <v>15.037333333333331</v>
      </c>
      <c r="H150" s="3">
        <f t="shared" si="74"/>
        <v>2.4373333333333314</v>
      </c>
      <c r="I150" s="18">
        <f t="shared" si="70"/>
        <v>0.18462459568015244</v>
      </c>
      <c r="J150" s="3"/>
      <c r="K150" s="3"/>
    </row>
    <row r="151" spans="1:11" ht="15.75" thickBot="1">
      <c r="A151" s="1"/>
      <c r="C151">
        <f>C147+0.82</f>
        <v>14.57</v>
      </c>
      <c r="E151">
        <v>29.23</v>
      </c>
      <c r="F151" s="5">
        <f t="shared" ref="F151" si="105">E151-D149</f>
        <v>15.527333333333333</v>
      </c>
      <c r="H151" s="3">
        <f t="shared" si="74"/>
        <v>2.9273333333333333</v>
      </c>
      <c r="I151" s="18">
        <f t="shared" si="70"/>
        <v>0.13145734579517551</v>
      </c>
      <c r="J151" s="3"/>
      <c r="K151" s="3"/>
    </row>
    <row r="152" spans="1:11" ht="15.75" thickBot="1">
      <c r="A152" s="1"/>
      <c r="C152">
        <v>15.68</v>
      </c>
      <c r="D152" s="3">
        <f>AVERAGE(C150:C152)</f>
        <v>14.816666666666668</v>
      </c>
      <c r="E152">
        <v>29.45</v>
      </c>
      <c r="F152" s="5">
        <f t="shared" ref="F152" si="106">E152-D152</f>
        <v>14.633333333333331</v>
      </c>
      <c r="H152" s="3">
        <f t="shared" si="74"/>
        <v>2.0333333333333314</v>
      </c>
      <c r="I152" s="18">
        <f t="shared" si="70"/>
        <v>0.24428999210856184</v>
      </c>
      <c r="J152" s="3">
        <f t="shared" ref="J152" si="107">AVERAGE(I150:I152)</f>
        <v>0.18679064452796326</v>
      </c>
      <c r="K152" s="3">
        <f t="shared" ref="K152" si="108">STDEV(I150:I152)</f>
        <v>5.644750077929718E-2</v>
      </c>
    </row>
    <row r="153" spans="1:11" ht="15.75" thickBot="1">
      <c r="A153" s="1">
        <v>20230023</v>
      </c>
      <c r="B153" t="s">
        <v>21</v>
      </c>
      <c r="C153">
        <f>C152+0/23</f>
        <v>15.68</v>
      </c>
      <c r="E153">
        <v>29.35</v>
      </c>
      <c r="F153" s="5">
        <f t="shared" ref="F153" si="109">E153-D152</f>
        <v>14.533333333333333</v>
      </c>
      <c r="H153" s="3">
        <f t="shared" si="74"/>
        <v>1.9333333333333336</v>
      </c>
      <c r="I153" s="18">
        <f t="shared" si="70"/>
        <v>0.26182353070515668</v>
      </c>
      <c r="J153" s="3"/>
      <c r="K153" s="3"/>
    </row>
    <row r="154" spans="1:11" ht="15.75" thickBot="1">
      <c r="A154" s="1"/>
      <c r="C154">
        <f>C152-0.142</f>
        <v>15.538</v>
      </c>
      <c r="E154">
        <v>29.03</v>
      </c>
      <c r="F154" s="5">
        <f t="shared" ref="F154" si="110">E154-D152</f>
        <v>14.213333333333333</v>
      </c>
      <c r="H154" s="3">
        <f t="shared" si="74"/>
        <v>1.6133333333333333</v>
      </c>
      <c r="I154" s="18">
        <f t="shared" si="70"/>
        <v>0.32684231180052625</v>
      </c>
      <c r="J154" s="3"/>
      <c r="K154" s="3"/>
    </row>
    <row r="155" spans="1:11" ht="15.75" thickBot="1">
      <c r="A155" s="1"/>
      <c r="C155">
        <f>C152+0.45</f>
        <v>16.13</v>
      </c>
      <c r="D155" s="3">
        <f>AVERAGE(C153:C155)</f>
        <v>15.782666666666666</v>
      </c>
      <c r="E155">
        <v>29.54</v>
      </c>
      <c r="F155" s="5">
        <f t="shared" ref="F155" si="111">E155-D155</f>
        <v>13.757333333333333</v>
      </c>
      <c r="H155" s="3">
        <f t="shared" si="74"/>
        <v>1.1573333333333338</v>
      </c>
      <c r="I155" s="18">
        <f t="shared" si="70"/>
        <v>0.44834047921668918</v>
      </c>
      <c r="J155" s="3">
        <f t="shared" ref="J155" si="112">AVERAGE(I153:I155)</f>
        <v>0.34566877390745737</v>
      </c>
      <c r="K155" s="3">
        <f t="shared" ref="K155" si="113">STDEV(I153:I155)</f>
        <v>9.4672962228458848E-2</v>
      </c>
    </row>
    <row r="156" spans="1:11" ht="15.75" thickBot="1">
      <c r="A156" s="1">
        <v>20230024</v>
      </c>
      <c r="B156" t="s">
        <v>22</v>
      </c>
      <c r="C156">
        <f>C152+0.82</f>
        <v>16.5</v>
      </c>
      <c r="E156">
        <v>29.46</v>
      </c>
      <c r="F156" s="5">
        <f t="shared" ref="F156" si="114">E156-D155</f>
        <v>13.677333333333335</v>
      </c>
      <c r="H156" s="3">
        <f t="shared" si="74"/>
        <v>1.0773333333333355</v>
      </c>
      <c r="I156" s="18">
        <f t="shared" si="70"/>
        <v>0.47390397484597457</v>
      </c>
      <c r="J156" s="3"/>
      <c r="K156" s="3"/>
    </row>
    <row r="157" spans="1:11" ht="15.75" thickBot="1">
      <c r="A157" s="1"/>
      <c r="C157">
        <v>14.85</v>
      </c>
      <c r="E157">
        <v>29.68</v>
      </c>
      <c r="F157" s="5">
        <f t="shared" ref="F157" si="115">E157-D155</f>
        <v>13.897333333333334</v>
      </c>
      <c r="H157" s="3">
        <f t="shared" si="74"/>
        <v>1.2973333333333343</v>
      </c>
      <c r="I157" s="18">
        <f t="shared" si="70"/>
        <v>0.40687757299322075</v>
      </c>
      <c r="J157" s="3"/>
      <c r="K157" s="3"/>
    </row>
    <row r="158" spans="1:11" ht="15.75" thickBot="1">
      <c r="A158" s="1"/>
      <c r="C158">
        <f>C157+0/23</f>
        <v>14.85</v>
      </c>
      <c r="D158" s="3">
        <f>AVERAGE(C156:C158)</f>
        <v>15.4</v>
      </c>
      <c r="E158">
        <v>29.580000000000002</v>
      </c>
      <c r="F158" s="5">
        <f t="shared" ref="F158" si="116">E158-D158</f>
        <v>14.180000000000001</v>
      </c>
      <c r="H158" s="3">
        <f t="shared" si="74"/>
        <v>1.5800000000000018</v>
      </c>
      <c r="I158" s="18">
        <f t="shared" si="70"/>
        <v>0.33448188869652762</v>
      </c>
      <c r="J158" s="3">
        <f t="shared" ref="J158" si="117">AVERAGE(I156:I158)</f>
        <v>0.40508781217857431</v>
      </c>
      <c r="K158" s="3">
        <f t="shared" ref="K158" si="118">STDEV(I156:I158)</f>
        <v>6.9728272310421155E-2</v>
      </c>
    </row>
    <row r="159" spans="1:11" ht="15.75" thickBot="1">
      <c r="A159" s="1">
        <v>20230025</v>
      </c>
      <c r="B159" t="s">
        <v>23</v>
      </c>
      <c r="C159">
        <f>C157-0.142</f>
        <v>14.708</v>
      </c>
      <c r="E159">
        <v>29.26</v>
      </c>
      <c r="F159" s="5">
        <f t="shared" ref="F159" si="119">E159-D158</f>
        <v>13.860000000000001</v>
      </c>
      <c r="H159" s="3">
        <f t="shared" si="74"/>
        <v>1.2600000000000016</v>
      </c>
      <c r="I159" s="18">
        <f t="shared" si="70"/>
        <v>0.41754395971418423</v>
      </c>
      <c r="J159" s="3"/>
      <c r="K159" s="3"/>
    </row>
    <row r="160" spans="1:11" ht="15.75" thickBot="1">
      <c r="A160" s="1"/>
      <c r="C160">
        <f>C157+0.45</f>
        <v>15.299999999999999</v>
      </c>
      <c r="E160">
        <v>29.77</v>
      </c>
      <c r="F160" s="5">
        <f t="shared" ref="F160" si="120">E160-D158</f>
        <v>14.37</v>
      </c>
      <c r="H160" s="3">
        <f t="shared" si="74"/>
        <v>1.7699999999999996</v>
      </c>
      <c r="I160" s="18">
        <f t="shared" si="70"/>
        <v>0.29320873730796981</v>
      </c>
      <c r="J160" s="3"/>
      <c r="K160" s="3"/>
    </row>
    <row r="161" spans="1:11" ht="15.75" thickBot="1">
      <c r="A161" s="1"/>
      <c r="C161">
        <f>C157+0.82</f>
        <v>15.67</v>
      </c>
      <c r="D161" s="3">
        <f>AVERAGE(C159:C161)</f>
        <v>15.225999999999999</v>
      </c>
      <c r="E161">
        <v>27.61</v>
      </c>
      <c r="F161" s="5">
        <f t="shared" ref="F161" si="121">E161-D161</f>
        <v>12.384</v>
      </c>
      <c r="H161" s="3">
        <f t="shared" si="74"/>
        <v>-0.2159999999999993</v>
      </c>
      <c r="I161" s="18">
        <f t="shared" si="70"/>
        <v>1.1615087319257216</v>
      </c>
      <c r="J161" s="3">
        <f t="shared" ref="J161" si="122">AVERAGE(I159:I161)</f>
        <v>0.62408714298262524</v>
      </c>
      <c r="K161" s="3">
        <f t="shared" ref="K161" si="123">STDEV(I159:I161)</f>
        <v>0.46955434731167439</v>
      </c>
    </row>
    <row r="162" spans="1:11" ht="15.75" thickBot="1">
      <c r="A162" s="1">
        <v>20230026</v>
      </c>
      <c r="B162" t="s">
        <v>24</v>
      </c>
      <c r="C162">
        <v>14.59</v>
      </c>
      <c r="E162">
        <v>27.83</v>
      </c>
      <c r="F162" s="5">
        <f t="shared" ref="F162" si="124">E162-D161</f>
        <v>12.603999999999999</v>
      </c>
      <c r="H162" s="3">
        <f t="shared" si="74"/>
        <v>3.9999999999995595E-3</v>
      </c>
      <c r="I162" s="18">
        <f t="shared" si="70"/>
        <v>0.9972312513520698</v>
      </c>
      <c r="J162" s="3"/>
      <c r="K162" s="3"/>
    </row>
    <row r="163" spans="1:11" ht="15.75" thickBot="1">
      <c r="A163" s="1"/>
      <c r="C163">
        <v>15.04</v>
      </c>
      <c r="E163">
        <v>27.73</v>
      </c>
      <c r="F163" s="5">
        <f t="shared" ref="F163" si="125">E163-D161</f>
        <v>12.504000000000001</v>
      </c>
      <c r="H163" s="3">
        <f t="shared" si="74"/>
        <v>-9.5999999999998309E-2</v>
      </c>
      <c r="I163" s="18">
        <f t="shared" si="70"/>
        <v>1.0688059912110068</v>
      </c>
      <c r="J163" s="3"/>
      <c r="K163" s="3"/>
    </row>
    <row r="164" spans="1:11" ht="15.75" thickBot="1">
      <c r="A164" s="1"/>
      <c r="C164">
        <v>14.37</v>
      </c>
      <c r="D164" s="3">
        <f>AVERAGE(C162:C164)</f>
        <v>14.666666666666666</v>
      </c>
      <c r="E164">
        <v>27.41</v>
      </c>
      <c r="F164" s="5">
        <f t="shared" ref="F164" si="126">E164-D164</f>
        <v>12.743333333333334</v>
      </c>
      <c r="H164" s="3">
        <f t="shared" si="74"/>
        <v>0.14333333333333442</v>
      </c>
      <c r="I164" s="18">
        <f t="shared" si="70"/>
        <v>0.90542476130834326</v>
      </c>
      <c r="J164" s="3">
        <f>AVERAGE(I162:I164)</f>
        <v>0.99048733462380678</v>
      </c>
      <c r="K164" s="3">
        <f t="shared" ref="K164" si="127">STDEV(I162:I164)</f>
        <v>8.1899126251475135E-2</v>
      </c>
    </row>
    <row r="165" spans="1:11" ht="15.75" thickBot="1">
      <c r="A165" s="1">
        <v>20230027</v>
      </c>
      <c r="B165" t="s">
        <v>25</v>
      </c>
      <c r="C165">
        <f>C78+0.45</f>
        <v>14.79</v>
      </c>
      <c r="E165">
        <v>27.919999999999998</v>
      </c>
      <c r="F165" s="5">
        <f t="shared" ref="F165" si="128">E165-D164</f>
        <v>13.253333333333332</v>
      </c>
      <c r="H165" s="3">
        <f t="shared" si="74"/>
        <v>0.65333333333333243</v>
      </c>
      <c r="I165" s="18">
        <f t="shared" si="70"/>
        <v>0.63580958319290182</v>
      </c>
      <c r="J165" s="3"/>
      <c r="K165" s="3"/>
    </row>
    <row r="166" spans="1:11" ht="15.75" thickBot="1">
      <c r="A166" s="1"/>
      <c r="C166">
        <f>C78+0.82</f>
        <v>15.16</v>
      </c>
      <c r="E166">
        <v>29.11</v>
      </c>
      <c r="F166" s="5">
        <f t="shared" ref="F166" si="129">E166-D164</f>
        <v>14.443333333333333</v>
      </c>
      <c r="H166" s="3">
        <f t="shared" si="74"/>
        <v>1.8433333333333337</v>
      </c>
      <c r="I166" s="18">
        <f t="shared" si="70"/>
        <v>0.27867715914723046</v>
      </c>
      <c r="J166" s="3"/>
      <c r="K166" s="3"/>
    </row>
    <row r="167" spans="1:11" ht="15.75" thickBot="1">
      <c r="A167" s="1"/>
      <c r="C167">
        <v>14.39</v>
      </c>
      <c r="D167" s="3">
        <f>AVERAGE(C165:C167)</f>
        <v>14.780000000000001</v>
      </c>
      <c r="E167">
        <v>29.33</v>
      </c>
      <c r="F167" s="5">
        <f t="shared" ref="F167" si="130">E167-D167</f>
        <v>14.549999999999997</v>
      </c>
      <c r="H167" s="3">
        <f t="shared" si="74"/>
        <v>1.9499999999999975</v>
      </c>
      <c r="I167" s="18">
        <f t="shared" si="70"/>
        <v>0.25881623096034484</v>
      </c>
      <c r="J167" s="3">
        <f t="shared" ref="J167" si="131">AVERAGE(I165:I167)</f>
        <v>0.39110099110015906</v>
      </c>
      <c r="K167" s="3">
        <f t="shared" ref="K167" si="132">STDEV(I165:I167)</f>
        <v>0.21215639372906123</v>
      </c>
    </row>
    <row r="168" spans="1:11" ht="15.75" thickBot="1">
      <c r="A168" s="1">
        <v>20230028</v>
      </c>
      <c r="B168" t="s">
        <v>26</v>
      </c>
      <c r="C168">
        <f>C167+0/23</f>
        <v>14.39</v>
      </c>
      <c r="E168">
        <v>29.23</v>
      </c>
      <c r="F168" s="5">
        <f t="shared" ref="F168" si="133">E168-D167</f>
        <v>14.45</v>
      </c>
      <c r="H168" s="3">
        <f t="shared" si="74"/>
        <v>1.8499999999999996</v>
      </c>
      <c r="I168" s="18">
        <f t="shared" si="70"/>
        <v>0.27739236801696132</v>
      </c>
      <c r="J168" s="3"/>
      <c r="K168" s="3"/>
    </row>
    <row r="169" spans="1:11">
      <c r="C169">
        <f>pdgfb!C167-0.142</f>
        <v>14.248000000000001</v>
      </c>
      <c r="E169">
        <v>28.91</v>
      </c>
      <c r="F169" s="5">
        <f t="shared" ref="F169" si="134">E169-D167</f>
        <v>14.129999999999999</v>
      </c>
      <c r="H169" s="3">
        <f t="shared" si="74"/>
        <v>1.5299999999999994</v>
      </c>
      <c r="I169" s="18">
        <f t="shared" si="70"/>
        <v>0.34627736702773132</v>
      </c>
      <c r="J169" s="3"/>
      <c r="K169" s="3"/>
    </row>
    <row r="170" spans="1:11">
      <c r="C170">
        <f>pdgfb!C167+0.45</f>
        <v>14.84</v>
      </c>
      <c r="D170" s="3">
        <f>AVERAGE(C168:C170)</f>
        <v>14.492666666666667</v>
      </c>
      <c r="E170">
        <v>29.419999999999998</v>
      </c>
      <c r="F170" s="5">
        <f t="shared" ref="F170" si="135">E170-D170</f>
        <v>14.927333333333332</v>
      </c>
      <c r="H170" s="3">
        <f t="shared" si="74"/>
        <v>2.3273333333333319</v>
      </c>
      <c r="I170" s="18">
        <f t="shared" si="70"/>
        <v>0.19925207681123375</v>
      </c>
      <c r="J170" s="3">
        <f t="shared" ref="J170" si="136">AVERAGE(I168:I170)</f>
        <v>0.27430727061864218</v>
      </c>
      <c r="K170" s="3">
        <f t="shared" ref="K170" si="137">STDEV(I168:I170)</f>
        <v>7.3561181069087891E-2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5CD3-6807-4541-9FD8-A3C44DB72E29}">
  <dimension ref="A1:S170"/>
  <sheetViews>
    <sheetView workbookViewId="0">
      <selection activeCell="I2" sqref="I2:K2"/>
    </sheetView>
  </sheetViews>
  <sheetFormatPr defaultRowHeight="13.9"/>
  <cols>
    <col min="9" max="9" width="17.1328125" customWidth="1"/>
    <col min="10" max="10" width="15.9296875" customWidth="1"/>
    <col min="11" max="11" width="13.59765625" customWidth="1"/>
  </cols>
  <sheetData>
    <row r="1" spans="1:19">
      <c r="C1" t="s">
        <v>32</v>
      </c>
      <c r="E1" s="4" t="s">
        <v>63</v>
      </c>
    </row>
    <row r="2" spans="1:19">
      <c r="C2" s="6" t="s">
        <v>27</v>
      </c>
      <c r="D2" s="4"/>
      <c r="E2" s="6" t="s">
        <v>27</v>
      </c>
      <c r="F2" s="4" t="s">
        <v>28</v>
      </c>
      <c r="G2" s="4"/>
      <c r="H2" s="4" t="s">
        <v>29</v>
      </c>
      <c r="I2" s="4" t="s">
        <v>66</v>
      </c>
      <c r="J2" s="4" t="s">
        <v>67</v>
      </c>
      <c r="K2" s="4" t="s">
        <v>68</v>
      </c>
    </row>
    <row r="3" spans="1:19" ht="15.75" thickBot="1">
      <c r="A3" s="1">
        <v>2023001</v>
      </c>
      <c r="B3" t="s">
        <v>33</v>
      </c>
      <c r="C3">
        <v>15.35</v>
      </c>
      <c r="D3" s="3"/>
      <c r="E3">
        <v>28.68</v>
      </c>
      <c r="F3" s="3">
        <f>E3-D5</f>
        <v>13.240666666666668</v>
      </c>
      <c r="G3" s="3"/>
      <c r="H3" s="3">
        <f t="shared" ref="H3:H8" si="0">F3-$G$5</f>
        <v>-4.3333333333333002E-2</v>
      </c>
      <c r="I3" s="3">
        <f t="shared" ref="I3:I8" si="1">POWER(2,-H3)</f>
        <v>1.0304920203292973</v>
      </c>
      <c r="J3" s="3"/>
      <c r="K3" s="3"/>
      <c r="O3" s="12"/>
      <c r="Q3" s="10"/>
      <c r="S3" s="12"/>
    </row>
    <row r="4" spans="1:19" ht="15.75" thickBot="1">
      <c r="A4" s="1"/>
      <c r="C4">
        <v>15.428000000000001</v>
      </c>
      <c r="D4" s="3"/>
      <c r="E4">
        <v>28.7</v>
      </c>
      <c r="F4" s="3">
        <f>E4-D5</f>
        <v>13.260666666666667</v>
      </c>
      <c r="G4" s="3"/>
      <c r="H4" s="3">
        <f t="shared" si="0"/>
        <v>-2.3333333333333428E-2</v>
      </c>
      <c r="I4" s="3">
        <f t="shared" si="1"/>
        <v>1.016304932168189</v>
      </c>
      <c r="J4" s="3"/>
      <c r="K4" s="3"/>
      <c r="M4" t="s">
        <v>61</v>
      </c>
      <c r="N4" t="s">
        <v>62</v>
      </c>
      <c r="O4" s="12"/>
      <c r="Q4" s="10"/>
      <c r="S4" s="12"/>
    </row>
    <row r="5" spans="1:19" ht="15.75" thickBot="1">
      <c r="A5" s="1"/>
      <c r="C5">
        <v>15.540000000000001</v>
      </c>
      <c r="D5" s="3">
        <f>AVERAGE(C3:C5)</f>
        <v>15.439333333333332</v>
      </c>
      <c r="E5">
        <v>28.79</v>
      </c>
      <c r="F5" s="5">
        <f>E5-D5</f>
        <v>13.350666666666667</v>
      </c>
      <c r="G5" s="3">
        <f>AVERAGE(F3:F5)</f>
        <v>13.284000000000001</v>
      </c>
      <c r="H5" s="3">
        <f t="shared" si="0"/>
        <v>6.666666666666643E-2</v>
      </c>
      <c r="I5" s="3">
        <f t="shared" si="1"/>
        <v>0.95484160391041673</v>
      </c>
      <c r="J5" s="3">
        <f>AVERAGE(I3:I5)</f>
        <v>1.000546185469301</v>
      </c>
      <c r="K5" s="3">
        <f>STDEV(I3:I5)</f>
        <v>4.0211937894452356E-2</v>
      </c>
      <c r="M5" s="3">
        <v>1.000546185469301</v>
      </c>
      <c r="N5">
        <v>0.37704496218892508</v>
      </c>
      <c r="O5" s="12"/>
      <c r="Q5" s="10"/>
      <c r="S5" s="12"/>
    </row>
    <row r="6" spans="1:19" ht="15.75" thickBot="1">
      <c r="A6" s="1">
        <v>2023002</v>
      </c>
      <c r="B6" t="s">
        <v>34</v>
      </c>
      <c r="C6">
        <v>15.548000000000002</v>
      </c>
      <c r="D6" s="3"/>
      <c r="E6">
        <v>28.389999999999997</v>
      </c>
      <c r="F6" s="3">
        <f>E6-D8</f>
        <v>13.030666666666663</v>
      </c>
      <c r="G6" s="3"/>
      <c r="H6" s="3">
        <f t="shared" si="0"/>
        <v>-0.25333333333333741</v>
      </c>
      <c r="I6" s="3">
        <f t="shared" si="1"/>
        <v>1.1919579435235892</v>
      </c>
      <c r="J6" s="3"/>
      <c r="K6" s="3"/>
      <c r="M6" s="3">
        <v>1.2259374395875533</v>
      </c>
      <c r="N6">
        <v>0.39245607912195646</v>
      </c>
      <c r="O6" s="12"/>
      <c r="Q6" s="10"/>
      <c r="S6" s="12"/>
    </row>
    <row r="7" spans="1:19" ht="15.75" thickBot="1">
      <c r="A7" s="1"/>
      <c r="C7">
        <v>15.16</v>
      </c>
      <c r="D7" s="3"/>
      <c r="E7">
        <v>28.459999999999997</v>
      </c>
      <c r="F7" s="3">
        <f>E7-D8</f>
        <v>13.100666666666664</v>
      </c>
      <c r="G7" s="3"/>
      <c r="H7" s="3">
        <f t="shared" si="0"/>
        <v>-0.18333333333333712</v>
      </c>
      <c r="I7" s="3">
        <f t="shared" si="1"/>
        <v>1.1355044290708804</v>
      </c>
      <c r="J7" s="3"/>
      <c r="K7" s="3"/>
      <c r="M7" s="3">
        <v>0.64676430972457344</v>
      </c>
      <c r="N7">
        <v>0.30327169091073597</v>
      </c>
      <c r="O7" s="12"/>
      <c r="Q7" s="10"/>
      <c r="S7" s="12"/>
    </row>
    <row r="8" spans="1:19" ht="15.75" thickBot="1">
      <c r="A8" s="1"/>
      <c r="C8">
        <v>15.370000000000001</v>
      </c>
      <c r="D8" s="3">
        <f>AVERAGE(C6:C8)</f>
        <v>15.359333333333334</v>
      </c>
      <c r="E8">
        <v>28.21</v>
      </c>
      <c r="F8" s="5">
        <f>E8-D8</f>
        <v>12.850666666666667</v>
      </c>
      <c r="G8" s="3"/>
      <c r="H8" s="3">
        <f t="shared" si="0"/>
        <v>-0.43333333333333357</v>
      </c>
      <c r="I8" s="3">
        <f t="shared" si="1"/>
        <v>1.3503499461681903</v>
      </c>
      <c r="J8" s="3">
        <f>AVERAGE(I6:I8)</f>
        <v>1.2259374395875533</v>
      </c>
      <c r="K8" s="3">
        <f>STDEV(I6:I8)</f>
        <v>0.11138044563016133</v>
      </c>
      <c r="M8" s="3">
        <v>1.2747165305426806</v>
      </c>
      <c r="N8">
        <v>0.27378594130525374</v>
      </c>
      <c r="O8" s="12"/>
      <c r="Q8" s="10"/>
      <c r="S8" s="12"/>
    </row>
    <row r="9" spans="1:19" ht="15.75" thickBot="1">
      <c r="A9" s="1">
        <v>2023003</v>
      </c>
      <c r="B9" t="s">
        <v>35</v>
      </c>
      <c r="C9">
        <v>15.34</v>
      </c>
      <c r="D9" s="3"/>
      <c r="E9">
        <v>28.46</v>
      </c>
      <c r="F9" s="3">
        <f t="shared" ref="F9" si="2">E9-D11</f>
        <v>13.480000000000002</v>
      </c>
      <c r="H9" s="3">
        <f t="shared" ref="H9:H72" si="3">F9-$G$5</f>
        <v>0.19600000000000151</v>
      </c>
      <c r="I9" s="3">
        <f t="shared" ref="I9:I72" si="4">POWER(2,-H9)</f>
        <v>0.87296759113376199</v>
      </c>
      <c r="J9" s="3"/>
      <c r="K9" s="3"/>
      <c r="M9" s="3">
        <v>0.97328295320835834</v>
      </c>
      <c r="N9">
        <v>0.52270798987242706</v>
      </c>
      <c r="O9" s="12"/>
      <c r="Q9" s="10"/>
      <c r="S9" s="12"/>
    </row>
    <row r="10" spans="1:19" ht="15.75" thickBot="1">
      <c r="A10" s="1"/>
      <c r="C10">
        <v>14.84</v>
      </c>
      <c r="D10" s="3"/>
      <c r="E10">
        <v>298.97000000000003</v>
      </c>
      <c r="F10" s="3">
        <f t="shared" ref="F10" si="5">E10-D11</f>
        <v>283.99</v>
      </c>
      <c r="H10" s="3">
        <f t="shared" si="3"/>
        <v>270.70600000000002</v>
      </c>
      <c r="I10" s="3">
        <f t="shared" si="4"/>
        <v>3.2312755449952641E-82</v>
      </c>
      <c r="J10" s="3"/>
      <c r="K10" s="3"/>
      <c r="M10" s="3">
        <v>0.98060629873790328</v>
      </c>
      <c r="N10">
        <v>0.63290127306974708</v>
      </c>
      <c r="O10" s="12"/>
      <c r="Q10" s="10"/>
      <c r="S10" s="12"/>
    </row>
    <row r="11" spans="1:19" ht="15.75" thickBot="1">
      <c r="A11" s="1"/>
      <c r="C11">
        <v>14.76</v>
      </c>
      <c r="D11" s="3">
        <f t="shared" ref="D11" si="6">AVERAGE(C9:C11)</f>
        <v>14.979999999999999</v>
      </c>
      <c r="E11">
        <v>28.17</v>
      </c>
      <c r="F11" s="5">
        <f t="shared" ref="F11" si="7">E11-D11</f>
        <v>13.190000000000003</v>
      </c>
      <c r="H11" s="3">
        <f t="shared" si="3"/>
        <v>-9.3999999999997641E-2</v>
      </c>
      <c r="I11" s="3">
        <f t="shared" si="4"/>
        <v>1.0673253380399583</v>
      </c>
      <c r="J11" s="3">
        <f t="shared" ref="J11" si="8">AVERAGE(I9:I11)</f>
        <v>0.64676430972457344</v>
      </c>
      <c r="K11" s="3">
        <f t="shared" ref="K11" si="9">STDEV(I9:I11)</f>
        <v>0.5684820029655655</v>
      </c>
      <c r="M11" s="3">
        <v>0.810561650568841</v>
      </c>
      <c r="N11">
        <v>0.66023358259854803</v>
      </c>
      <c r="O11" s="12"/>
      <c r="Q11" s="10"/>
      <c r="S11" s="12"/>
    </row>
    <row r="12" spans="1:19" ht="15.75" thickBot="1">
      <c r="A12" s="1">
        <v>2023004</v>
      </c>
      <c r="B12" t="s">
        <v>36</v>
      </c>
      <c r="C12">
        <v>15.52</v>
      </c>
      <c r="D12" s="3"/>
      <c r="E12">
        <v>28.84</v>
      </c>
      <c r="F12" s="3">
        <f t="shared" ref="F12" si="10">E12-D14</f>
        <v>13.267333333333331</v>
      </c>
      <c r="H12" s="3">
        <f t="shared" si="3"/>
        <v>-1.6666666666669272E-2</v>
      </c>
      <c r="I12" s="3">
        <f t="shared" si="4"/>
        <v>1.0116194403019243</v>
      </c>
      <c r="J12" s="3"/>
      <c r="K12" s="3"/>
      <c r="M12" s="3">
        <v>0.88396295914843515</v>
      </c>
      <c r="N12">
        <v>0.38039458791429964</v>
      </c>
      <c r="O12" s="12"/>
      <c r="Q12" s="10"/>
      <c r="S12" s="12"/>
    </row>
    <row r="13" spans="1:19" ht="15.75" thickBot="1">
      <c r="A13" s="1"/>
      <c r="C13">
        <v>15.56</v>
      </c>
      <c r="D13" s="3"/>
      <c r="E13">
        <v>28.08</v>
      </c>
      <c r="F13" s="3">
        <f t="shared" ref="F13" si="11">E13-D14</f>
        <v>12.50733333333333</v>
      </c>
      <c r="H13" s="3">
        <f t="shared" si="3"/>
        <v>-0.77666666666667084</v>
      </c>
      <c r="I13" s="3">
        <f t="shared" si="4"/>
        <v>1.7131680379409173</v>
      </c>
      <c r="J13" s="3"/>
      <c r="K13" s="3"/>
      <c r="M13" s="3">
        <v>0.50345283241582417</v>
      </c>
      <c r="N13">
        <v>0.51634691809773325</v>
      </c>
      <c r="O13" s="12"/>
      <c r="Q13" s="10"/>
      <c r="S13" s="12"/>
    </row>
    <row r="14" spans="1:19" ht="15.75" thickBot="1">
      <c r="A14" s="1"/>
      <c r="C14">
        <v>15.638000000000002</v>
      </c>
      <c r="D14" s="3">
        <f t="shared" ref="D14" si="12">AVERAGE(C12:C14)</f>
        <v>15.572666666666668</v>
      </c>
      <c r="E14">
        <v>28.72</v>
      </c>
      <c r="F14" s="5">
        <f t="shared" ref="F14" si="13">E14-D14</f>
        <v>13.14733333333333</v>
      </c>
      <c r="H14" s="3">
        <f t="shared" si="3"/>
        <v>-0.13666666666667027</v>
      </c>
      <c r="I14" s="3">
        <f t="shared" si="4"/>
        <v>1.0993621133852003</v>
      </c>
      <c r="J14" s="3">
        <f t="shared" ref="J14" si="14">AVERAGE(I12:I14)</f>
        <v>1.2747165305426806</v>
      </c>
      <c r="K14" s="3">
        <f t="shared" ref="K14" si="15">STDEV(I12:I14)</f>
        <v>0.38223616708101971</v>
      </c>
      <c r="M14" s="3">
        <v>0.90363337899228913</v>
      </c>
      <c r="N14">
        <v>0.53250787675464062</v>
      </c>
      <c r="O14" s="12"/>
      <c r="Q14" s="10"/>
      <c r="S14" s="12"/>
    </row>
    <row r="15" spans="1:19" ht="15.75" thickBot="1">
      <c r="A15" s="1">
        <v>2023005</v>
      </c>
      <c r="B15" t="s">
        <v>37</v>
      </c>
      <c r="C15">
        <v>15.750000000000002</v>
      </c>
      <c r="D15" s="3"/>
      <c r="E15">
        <v>28.919999999999998</v>
      </c>
      <c r="F15" s="3">
        <f t="shared" ref="F15" si="16">E15-D17</f>
        <v>13.363999999999995</v>
      </c>
      <c r="H15" s="3">
        <f t="shared" si="3"/>
        <v>7.9999999999994742E-2</v>
      </c>
      <c r="I15" s="3">
        <f t="shared" si="4"/>
        <v>0.94605764672559933</v>
      </c>
      <c r="J15" s="3"/>
      <c r="K15" s="3"/>
      <c r="M15" s="3">
        <v>1.0784607955212284</v>
      </c>
      <c r="N15">
        <v>0.4310197881576619</v>
      </c>
      <c r="S15" s="3"/>
    </row>
    <row r="16" spans="1:19" ht="15.75" thickBot="1">
      <c r="A16" s="1"/>
      <c r="C16">
        <v>15.758000000000003</v>
      </c>
      <c r="D16" s="3"/>
      <c r="E16">
        <v>28.59</v>
      </c>
      <c r="F16" s="3">
        <f t="shared" ref="F16" si="17">E16-D17</f>
        <v>13.033999999999997</v>
      </c>
      <c r="H16" s="3">
        <f t="shared" si="3"/>
        <v>-0.25000000000000355</v>
      </c>
      <c r="I16" s="3">
        <f t="shared" si="4"/>
        <v>1.1892071150027239</v>
      </c>
      <c r="J16" s="3"/>
      <c r="K16" s="3"/>
      <c r="M16" s="3">
        <v>1.378724908792748</v>
      </c>
      <c r="N16">
        <v>0.49256104381696691</v>
      </c>
      <c r="S16" s="3"/>
    </row>
    <row r="17" spans="1:19" ht="15.75" thickBot="1">
      <c r="A17" s="1"/>
      <c r="C17">
        <v>15.16</v>
      </c>
      <c r="D17" s="3">
        <f t="shared" ref="D17" si="18">AVERAGE(C15:C17)</f>
        <v>15.556000000000003</v>
      </c>
      <c r="E17">
        <v>29.19</v>
      </c>
      <c r="F17" s="5">
        <f t="shared" ref="F17" si="19">E17-D17</f>
        <v>13.633999999999999</v>
      </c>
      <c r="H17" s="3">
        <f t="shared" si="3"/>
        <v>0.34999999999999787</v>
      </c>
      <c r="I17" s="3">
        <f t="shared" si="4"/>
        <v>0.78458409789675188</v>
      </c>
      <c r="J17" s="3">
        <f t="shared" ref="J17" si="20">AVERAGE(I15:I17)</f>
        <v>0.97328295320835834</v>
      </c>
      <c r="K17" s="3">
        <f t="shared" ref="K17" si="21">STDEV(I15:I17)</f>
        <v>0.20368077837094778</v>
      </c>
      <c r="M17" s="3">
        <v>0.78579236070165326</v>
      </c>
      <c r="N17">
        <v>0.56648670276767243</v>
      </c>
      <c r="S17" s="3"/>
    </row>
    <row r="18" spans="1:19" ht="15.75" thickBot="1">
      <c r="A18" s="1">
        <v>2023006</v>
      </c>
      <c r="B18" t="s">
        <v>38</v>
      </c>
      <c r="C18">
        <v>15.370000000000001</v>
      </c>
      <c r="D18" s="3"/>
      <c r="E18">
        <v>28.849999999999998</v>
      </c>
      <c r="F18" s="3">
        <f t="shared" ref="F18" si="22">E18-D20</f>
        <v>13.666666666666666</v>
      </c>
      <c r="H18" s="3">
        <f t="shared" si="3"/>
        <v>0.38266666666666538</v>
      </c>
      <c r="I18" s="3">
        <f t="shared" si="4"/>
        <v>0.76701852827509587</v>
      </c>
      <c r="J18" s="3"/>
      <c r="K18" s="3"/>
      <c r="M18" s="3">
        <v>0.68582575834275927</v>
      </c>
      <c r="N18">
        <v>0.4702844209278032</v>
      </c>
      <c r="S18" s="3"/>
    </row>
    <row r="19" spans="1:19" ht="15.75" thickBot="1">
      <c r="A19" s="1"/>
      <c r="C19">
        <v>15.34</v>
      </c>
      <c r="D19" s="3"/>
      <c r="E19">
        <v>28.05</v>
      </c>
      <c r="F19" s="3">
        <f t="shared" ref="F19" si="23">E19-D20</f>
        <v>12.866666666666669</v>
      </c>
      <c r="H19" s="3">
        <f t="shared" si="3"/>
        <v>-0.41733333333333178</v>
      </c>
      <c r="I19" s="3">
        <f t="shared" si="4"/>
        <v>1.3354568236968949</v>
      </c>
      <c r="J19" s="3"/>
      <c r="K19" s="3"/>
      <c r="M19" s="3">
        <v>0.86226163762057728</v>
      </c>
      <c r="N19">
        <v>0.40524963083018389</v>
      </c>
      <c r="S19" s="3"/>
    </row>
    <row r="20" spans="1:19" ht="15.75" thickBot="1">
      <c r="A20" s="1"/>
      <c r="C20">
        <v>14.84</v>
      </c>
      <c r="D20" s="3">
        <f t="shared" ref="D20" si="24">AVERAGE(C18:C20)</f>
        <v>15.183333333333332</v>
      </c>
      <c r="E20">
        <v>28.72</v>
      </c>
      <c r="F20" s="5">
        <f t="shared" ref="F20" si="25">E20-D20</f>
        <v>13.536666666666667</v>
      </c>
      <c r="H20" s="3">
        <f t="shared" si="3"/>
        <v>0.25266666666666637</v>
      </c>
      <c r="I20" s="3">
        <f t="shared" si="4"/>
        <v>0.83934354424171931</v>
      </c>
      <c r="J20" s="3">
        <f t="shared" ref="J20" si="26">AVERAGE(I18:I20)</f>
        <v>0.98060629873790328</v>
      </c>
      <c r="K20" s="3">
        <f t="shared" ref="K20" si="27">STDEV(I18:I20)</f>
        <v>0.30942995698767872</v>
      </c>
      <c r="M20" s="3">
        <v>0.79745507163359841</v>
      </c>
      <c r="N20">
        <v>0.52395587003412003</v>
      </c>
      <c r="S20" s="3"/>
    </row>
    <row r="21" spans="1:19" ht="15.75" thickBot="1">
      <c r="A21" s="1">
        <v>2023007</v>
      </c>
      <c r="B21" t="s">
        <v>39</v>
      </c>
      <c r="C21">
        <v>14.76</v>
      </c>
      <c r="D21" s="3"/>
      <c r="E21">
        <v>28.84</v>
      </c>
      <c r="F21" s="3">
        <f t="shared" ref="F21" si="28">E21-D23</f>
        <v>13.569999999999999</v>
      </c>
      <c r="H21" s="3">
        <f t="shared" si="3"/>
        <v>0.28599999999999781</v>
      </c>
      <c r="I21" s="3">
        <f t="shared" si="4"/>
        <v>0.82017291119672753</v>
      </c>
      <c r="J21" s="3"/>
      <c r="K21" s="3"/>
      <c r="M21" s="3">
        <v>0.62671665691104206</v>
      </c>
      <c r="N21">
        <v>0.47920562386628474</v>
      </c>
      <c r="S21" s="3"/>
    </row>
    <row r="22" spans="1:19" ht="15.75" thickBot="1">
      <c r="A22" s="1"/>
      <c r="C22">
        <v>15.52</v>
      </c>
      <c r="D22" s="3"/>
      <c r="E22">
        <v>29.04</v>
      </c>
      <c r="F22" s="3">
        <f t="shared" ref="F22" si="29">E22-D23</f>
        <v>13.769999999999998</v>
      </c>
      <c r="H22" s="3">
        <f t="shared" si="3"/>
        <v>0.4859999999999971</v>
      </c>
      <c r="I22" s="3">
        <f t="shared" si="4"/>
        <v>0.71400198984253349</v>
      </c>
      <c r="J22" s="3"/>
      <c r="K22" s="3"/>
      <c r="M22" s="3">
        <v>0.98359875365160621</v>
      </c>
      <c r="N22">
        <v>0.44396487162658804</v>
      </c>
      <c r="S22" s="3"/>
    </row>
    <row r="23" spans="1:19" ht="15.75" thickBot="1">
      <c r="A23" s="1"/>
      <c r="C23">
        <v>15.53</v>
      </c>
      <c r="D23" s="3">
        <f t="shared" ref="D23" si="30">AVERAGE(C21:C23)</f>
        <v>15.270000000000001</v>
      </c>
      <c r="E23">
        <v>28.71</v>
      </c>
      <c r="F23" s="5">
        <f t="shared" ref="F23" si="31">E23-D23</f>
        <v>13.44</v>
      </c>
      <c r="H23" s="3">
        <f t="shared" si="3"/>
        <v>0.15599999999999881</v>
      </c>
      <c r="I23" s="3">
        <f t="shared" si="4"/>
        <v>0.89751005066726208</v>
      </c>
      <c r="J23" s="3">
        <f t="shared" ref="J23" si="32">AVERAGE(I21:I23)</f>
        <v>0.810561650568841</v>
      </c>
      <c r="K23" s="3">
        <f t="shared" ref="K23" si="33">STDEV(I21:I23)</f>
        <v>9.2130800197631743E-2</v>
      </c>
      <c r="M23" s="3">
        <v>0.83302387998577798</v>
      </c>
      <c r="N23">
        <v>0.33903751467704674</v>
      </c>
      <c r="S23" s="3"/>
    </row>
    <row r="24" spans="1:19" ht="15.75" thickBot="1">
      <c r="A24" s="1">
        <v>2023008</v>
      </c>
      <c r="B24" t="s">
        <v>40</v>
      </c>
      <c r="C24">
        <v>15.03</v>
      </c>
      <c r="D24" s="3"/>
      <c r="E24">
        <v>28.41</v>
      </c>
      <c r="F24" s="3">
        <f t="shared" ref="F24" si="34">E24-D26</f>
        <v>13.180000000000001</v>
      </c>
      <c r="H24" s="3">
        <f t="shared" si="3"/>
        <v>-0.1039999999999992</v>
      </c>
      <c r="I24" s="3">
        <f t="shared" si="4"/>
        <v>1.0747491728555008</v>
      </c>
      <c r="J24" s="3"/>
      <c r="K24" s="3"/>
      <c r="M24" s="3">
        <v>1.017726145653177</v>
      </c>
      <c r="N24">
        <v>0.42359570807382446</v>
      </c>
      <c r="S24" s="3"/>
    </row>
    <row r="25" spans="1:19" ht="15.75" thickBot="1">
      <c r="A25" s="1"/>
      <c r="C25">
        <v>14.95</v>
      </c>
      <c r="D25" s="3"/>
      <c r="E25">
        <v>28.709999999999997</v>
      </c>
      <c r="F25" s="3">
        <f t="shared" ref="F25" si="35">E25-D26</f>
        <v>13.479999999999999</v>
      </c>
      <c r="H25" s="3">
        <f t="shared" si="3"/>
        <v>0.19599999999999795</v>
      </c>
      <c r="I25" s="3">
        <f t="shared" si="4"/>
        <v>0.8729675911337641</v>
      </c>
      <c r="J25" s="3"/>
      <c r="K25" s="3"/>
      <c r="M25" s="3">
        <v>1.0742168026346894</v>
      </c>
      <c r="N25">
        <v>0.47892700286235351</v>
      </c>
      <c r="S25" s="3"/>
    </row>
    <row r="26" spans="1:19" ht="15.75" thickBot="1">
      <c r="A26" s="1"/>
      <c r="C26">
        <v>15.709999999999999</v>
      </c>
      <c r="D26" s="3">
        <f t="shared" ref="D26" si="36">AVERAGE(C24:C26)</f>
        <v>15.229999999999999</v>
      </c>
      <c r="E26">
        <v>29.02</v>
      </c>
      <c r="F26" s="5">
        <f t="shared" ref="F26" si="37">E26-D26</f>
        <v>13.790000000000001</v>
      </c>
      <c r="H26" s="3">
        <f t="shared" si="3"/>
        <v>0.50600000000000023</v>
      </c>
      <c r="I26" s="3">
        <f t="shared" si="4"/>
        <v>0.70417211345604025</v>
      </c>
      <c r="J26" s="3">
        <f t="shared" ref="J26" si="38">AVERAGE(I24:I26)</f>
        <v>0.88396295914843515</v>
      </c>
      <c r="K26" s="3">
        <f t="shared" ref="K26" si="39">STDEV(I24:I26)</f>
        <v>0.18553305049672719</v>
      </c>
      <c r="M26" s="3">
        <v>0.7271596344504867</v>
      </c>
      <c r="N26">
        <v>0.56201585661438902</v>
      </c>
      <c r="S26" s="3"/>
    </row>
    <row r="27" spans="1:19" ht="15.75" thickBot="1">
      <c r="A27" s="1">
        <v>2023009</v>
      </c>
      <c r="B27" t="s">
        <v>41</v>
      </c>
      <c r="C27">
        <v>15.608000000000001</v>
      </c>
      <c r="D27" s="3"/>
      <c r="E27">
        <v>29.95</v>
      </c>
      <c r="F27" s="3">
        <f t="shared" ref="F27" si="40">E27-D29</f>
        <v>14.702</v>
      </c>
      <c r="H27" s="3">
        <f t="shared" si="3"/>
        <v>1.4179999999999993</v>
      </c>
      <c r="I27" s="3">
        <f t="shared" si="4"/>
        <v>0.37423074669817308</v>
      </c>
      <c r="J27" s="3"/>
      <c r="K27" s="3"/>
      <c r="M27" s="3">
        <v>0.52178628674553507</v>
      </c>
      <c r="N27">
        <v>0.50830649677236683</v>
      </c>
      <c r="S27" s="3"/>
    </row>
    <row r="28" spans="1:19" ht="15.75" thickBot="1">
      <c r="A28" s="1"/>
      <c r="C28">
        <v>15.108000000000001</v>
      </c>
      <c r="D28" s="3"/>
      <c r="E28">
        <v>29.88</v>
      </c>
      <c r="F28" s="3">
        <f t="shared" ref="F28" si="41">E28-D29</f>
        <v>14.632</v>
      </c>
      <c r="H28" s="3">
        <f t="shared" si="3"/>
        <v>1.347999999999999</v>
      </c>
      <c r="I28" s="3">
        <f t="shared" si="4"/>
        <v>0.39283625833379043</v>
      </c>
      <c r="J28" s="3"/>
      <c r="K28" s="3"/>
      <c r="M28" s="3">
        <v>0.4785721932268423</v>
      </c>
      <c r="N28">
        <v>0.45676719137040528</v>
      </c>
      <c r="S28" s="3"/>
    </row>
    <row r="29" spans="1:19" ht="15.75" thickBot="1">
      <c r="A29" s="1"/>
      <c r="C29">
        <v>15.028</v>
      </c>
      <c r="D29" s="3">
        <f t="shared" ref="D29" si="42">AVERAGE(C27:C29)</f>
        <v>15.247999999999999</v>
      </c>
      <c r="E29">
        <v>28.959999999999997</v>
      </c>
      <c r="F29" s="5">
        <f t="shared" ref="F29" si="43">E29-D29</f>
        <v>13.711999999999998</v>
      </c>
      <c r="H29" s="3">
        <f t="shared" si="3"/>
        <v>0.42799999999999727</v>
      </c>
      <c r="I29" s="3">
        <f t="shared" si="4"/>
        <v>0.74329149221550894</v>
      </c>
      <c r="J29" s="3">
        <f t="shared" ref="J29" si="44">AVERAGE(I27:I29)</f>
        <v>0.50345283241582417</v>
      </c>
      <c r="K29" s="3">
        <f t="shared" ref="K29" si="45">STDEV(I27:I29)</f>
        <v>0.20791459380401253</v>
      </c>
      <c r="M29" s="3">
        <v>0.35401569873497624</v>
      </c>
      <c r="N29">
        <v>0.4608574841536483</v>
      </c>
      <c r="S29" s="3"/>
    </row>
    <row r="30" spans="1:19" ht="15.75" thickBot="1">
      <c r="A30" s="1">
        <v>2023010</v>
      </c>
      <c r="B30" t="s">
        <v>42</v>
      </c>
      <c r="C30">
        <v>15.788</v>
      </c>
      <c r="D30" s="3"/>
      <c r="E30">
        <v>28.74</v>
      </c>
      <c r="F30" s="3">
        <f t="shared" ref="F30" si="46">E30-D32</f>
        <v>13.163999999999998</v>
      </c>
      <c r="H30" s="3">
        <f t="shared" si="3"/>
        <v>-0.12000000000000277</v>
      </c>
      <c r="I30" s="3">
        <f t="shared" si="4"/>
        <v>1.0867348625260602</v>
      </c>
      <c r="J30" s="3"/>
      <c r="K30" s="3"/>
      <c r="M30" s="3">
        <v>0.79893044470652408</v>
      </c>
      <c r="N30">
        <v>0.3215521846180574</v>
      </c>
    </row>
    <row r="31" spans="1:19" ht="15.75" thickBot="1">
      <c r="A31" s="1"/>
      <c r="C31">
        <v>15.72</v>
      </c>
      <c r="D31" s="3"/>
      <c r="E31">
        <v>28.86</v>
      </c>
      <c r="F31" s="3">
        <f t="shared" ref="F31" si="47">E31-D32</f>
        <v>13.283999999999999</v>
      </c>
      <c r="H31" s="3">
        <f t="shared" si="3"/>
        <v>0</v>
      </c>
      <c r="I31" s="3">
        <f t="shared" si="4"/>
        <v>1</v>
      </c>
      <c r="J31" s="3"/>
      <c r="K31" s="3"/>
      <c r="M31" s="3">
        <v>0.67112177166850095</v>
      </c>
      <c r="N31">
        <v>0.52924809388230931</v>
      </c>
    </row>
    <row r="32" spans="1:19" ht="15.75" thickBot="1">
      <c r="A32" s="1"/>
      <c r="C32">
        <v>15.22</v>
      </c>
      <c r="D32" s="3">
        <f t="shared" ref="D32" si="48">AVERAGE(C30:C32)</f>
        <v>15.576000000000001</v>
      </c>
      <c r="E32">
        <v>29.54</v>
      </c>
      <c r="F32" s="5">
        <f t="shared" ref="F32" si="49">E32-D32</f>
        <v>13.963999999999999</v>
      </c>
      <c r="H32" s="3">
        <f t="shared" si="3"/>
        <v>0.67999999999999794</v>
      </c>
      <c r="I32" s="3">
        <f t="shared" si="4"/>
        <v>0.62416527445080694</v>
      </c>
      <c r="J32" s="3">
        <f t="shared" ref="J32" si="50">AVERAGE(I30:I32)</f>
        <v>0.90363337899228913</v>
      </c>
      <c r="K32" s="3">
        <f t="shared" ref="K32" si="51">STDEV(I30:I32)</f>
        <v>0.24588117086584779</v>
      </c>
      <c r="M32" s="3">
        <v>0.81221707609582294</v>
      </c>
      <c r="N32" s="3">
        <v>0.43499707724148734</v>
      </c>
    </row>
    <row r="33" spans="1:13" ht="15.75" thickBot="1">
      <c r="A33" s="1">
        <v>20230011</v>
      </c>
      <c r="B33" t="s">
        <v>43</v>
      </c>
      <c r="C33">
        <v>15.14</v>
      </c>
      <c r="D33" s="3"/>
      <c r="E33">
        <v>29.59</v>
      </c>
      <c r="F33" s="3">
        <f t="shared" ref="F33" si="52">E33-D35</f>
        <v>14.000666666666666</v>
      </c>
      <c r="H33" s="3">
        <f t="shared" si="3"/>
        <v>0.71666666666666501</v>
      </c>
      <c r="I33" s="3">
        <f t="shared" si="4"/>
        <v>0.60850175683529617</v>
      </c>
      <c r="J33" s="3"/>
      <c r="K33" s="3"/>
    </row>
    <row r="34" spans="1:13" ht="15.75" thickBot="1">
      <c r="A34" s="1"/>
      <c r="C34">
        <v>15.9</v>
      </c>
      <c r="D34" s="3"/>
      <c r="E34">
        <v>29.77</v>
      </c>
      <c r="F34" s="3">
        <f t="shared" ref="F34" si="53">E34-D35</f>
        <v>14.180666666666665</v>
      </c>
      <c r="H34" s="3">
        <f t="shared" si="3"/>
        <v>0.89666666666666472</v>
      </c>
      <c r="I34" s="3">
        <f t="shared" si="4"/>
        <v>0.53712632400664351</v>
      </c>
      <c r="J34" s="3"/>
      <c r="K34" s="3"/>
      <c r="M34" s="3"/>
    </row>
    <row r="35" spans="1:13" ht="15.75" thickBot="1">
      <c r="A35" s="1"/>
      <c r="C35">
        <v>15.728000000000002</v>
      </c>
      <c r="D35" s="3">
        <f t="shared" ref="D35" si="54">AVERAGE(C33:C35)</f>
        <v>15.589333333333334</v>
      </c>
      <c r="E35">
        <v>27.81</v>
      </c>
      <c r="F35" s="5">
        <f t="shared" ref="F35" si="55">E35-D35</f>
        <v>12.220666666666665</v>
      </c>
      <c r="H35" s="3">
        <f t="shared" si="3"/>
        <v>-1.0633333333333361</v>
      </c>
      <c r="I35" s="3">
        <f t="shared" si="4"/>
        <v>2.0897543057217454</v>
      </c>
      <c r="J35" s="3">
        <f t="shared" ref="J35" si="56">AVERAGE(I33:I35)</f>
        <v>1.0784607955212284</v>
      </c>
      <c r="K35" s="3">
        <f t="shared" ref="K35" si="57">STDEV(I33:I35)</f>
        <v>0.87653267818897196</v>
      </c>
      <c r="M35" s="3"/>
    </row>
    <row r="36" spans="1:13" ht="15.75" thickBot="1">
      <c r="A36" s="1">
        <v>20230012</v>
      </c>
      <c r="B36" t="s">
        <v>44</v>
      </c>
      <c r="C36">
        <v>15.228000000000002</v>
      </c>
      <c r="D36" s="3"/>
      <c r="E36">
        <v>27.919999999999998</v>
      </c>
      <c r="F36" s="3">
        <f t="shared" ref="F36" si="58">E36-D38</f>
        <v>12.491999999999996</v>
      </c>
      <c r="H36" s="3">
        <f t="shared" si="3"/>
        <v>-0.79200000000000514</v>
      </c>
      <c r="I36" s="3">
        <f t="shared" si="4"/>
        <v>1.7314731310393228</v>
      </c>
      <c r="J36" s="3"/>
      <c r="K36" s="3"/>
      <c r="M36" s="3"/>
    </row>
    <row r="37" spans="1:13" ht="15.75" thickBot="1">
      <c r="A37" s="1"/>
      <c r="C37">
        <v>15.148000000000001</v>
      </c>
      <c r="D37" s="3"/>
      <c r="E37">
        <v>27.869999999999997</v>
      </c>
      <c r="F37" s="3">
        <f t="shared" ref="F37" si="59">E37-D38</f>
        <v>12.441999999999995</v>
      </c>
      <c r="H37" s="3">
        <f t="shared" si="3"/>
        <v>-0.84200000000000585</v>
      </c>
      <c r="I37" s="3">
        <f t="shared" si="4"/>
        <v>1.792533399138817</v>
      </c>
      <c r="J37" s="3"/>
      <c r="K37" s="3"/>
    </row>
    <row r="38" spans="1:13" ht="15.75" thickBot="1">
      <c r="A38" s="1"/>
      <c r="C38">
        <v>15.908000000000001</v>
      </c>
      <c r="D38" s="3">
        <f t="shared" ref="D38" si="60">AVERAGE(C36:C38)</f>
        <v>15.428000000000003</v>
      </c>
      <c r="E38">
        <v>29.419999999999998</v>
      </c>
      <c r="F38" s="5">
        <f t="shared" ref="F38" si="61">E38-D38</f>
        <v>13.991999999999996</v>
      </c>
      <c r="H38" s="3">
        <f t="shared" si="3"/>
        <v>0.70799999999999486</v>
      </c>
      <c r="I38" s="3">
        <f t="shared" si="4"/>
        <v>0.61216819620010443</v>
      </c>
      <c r="J38" s="3">
        <f t="shared" ref="J38" si="62">AVERAGE(I36:I38)</f>
        <v>1.378724908792748</v>
      </c>
      <c r="K38" s="3">
        <f t="shared" ref="K38" si="63">STDEV(I36:I38)</f>
        <v>0.66455924062548855</v>
      </c>
    </row>
    <row r="39" spans="1:13" ht="15.75" thickBot="1">
      <c r="A39" s="1">
        <v>20230013</v>
      </c>
      <c r="B39" t="s">
        <v>45</v>
      </c>
      <c r="C39">
        <v>15.59</v>
      </c>
      <c r="D39" s="3"/>
      <c r="E39">
        <v>29.279999999999998</v>
      </c>
      <c r="F39" s="3">
        <f t="shared" ref="F39" si="64">E39-D41</f>
        <v>14.056666666666663</v>
      </c>
      <c r="H39" s="3">
        <f t="shared" si="3"/>
        <v>0.77266666666666239</v>
      </c>
      <c r="I39" s="3">
        <f t="shared" si="4"/>
        <v>0.58533454611162128</v>
      </c>
      <c r="J39" s="3"/>
      <c r="K39" s="3"/>
    </row>
    <row r="40" spans="1:13" ht="15.75" thickBot="1">
      <c r="A40" s="1"/>
      <c r="C40">
        <v>15.11</v>
      </c>
      <c r="D40" s="3"/>
      <c r="E40">
        <v>29.56</v>
      </c>
      <c r="F40" s="3">
        <f t="shared" ref="F40" si="65">E40-D41</f>
        <v>14.336666666666664</v>
      </c>
      <c r="H40" s="3">
        <f t="shared" si="3"/>
        <v>1.0526666666666635</v>
      </c>
      <c r="I40" s="3">
        <f t="shared" si="4"/>
        <v>0.48207627427392286</v>
      </c>
      <c r="J40" s="3"/>
      <c r="K40" s="3"/>
    </row>
    <row r="41" spans="1:13" ht="15.75" thickBot="1">
      <c r="A41" s="1"/>
      <c r="C41">
        <v>14.97</v>
      </c>
      <c r="D41" s="3">
        <f t="shared" ref="D41" si="66">AVERAGE(C39:C41)</f>
        <v>15.223333333333334</v>
      </c>
      <c r="E41">
        <v>28.14</v>
      </c>
      <c r="F41" s="5">
        <f t="shared" ref="F41" si="67">E41-D41</f>
        <v>12.916666666666666</v>
      </c>
      <c r="H41" s="3">
        <f t="shared" si="3"/>
        <v>-0.36733333333333462</v>
      </c>
      <c r="I41" s="3">
        <f t="shared" si="4"/>
        <v>1.2899662617194159</v>
      </c>
      <c r="J41" s="3">
        <f t="shared" ref="J41" si="68">AVERAGE(I39:I41)</f>
        <v>0.78579236070165326</v>
      </c>
      <c r="K41" s="3">
        <f t="shared" ref="K41" si="69">STDEV(I39:I41)</f>
        <v>0.43966926152089436</v>
      </c>
    </row>
    <row r="42" spans="1:13" ht="15.75" thickBot="1">
      <c r="A42" s="1">
        <v>20230014</v>
      </c>
      <c r="B42" t="s">
        <v>46</v>
      </c>
      <c r="C42">
        <v>15.059999999999999</v>
      </c>
      <c r="D42" s="3"/>
      <c r="E42">
        <v>28.24</v>
      </c>
      <c r="F42" s="3">
        <f t="shared" ref="F42" si="70">E42-D44</f>
        <v>13.546666666666665</v>
      </c>
      <c r="H42" s="3">
        <f t="shared" si="3"/>
        <v>0.26266666666666438</v>
      </c>
      <c r="I42" s="3">
        <f t="shared" si="4"/>
        <v>0.83354577487997616</v>
      </c>
      <c r="J42" s="3"/>
      <c r="K42" s="3"/>
    </row>
    <row r="43" spans="1:13" ht="15.75" thickBot="1">
      <c r="A43" s="1"/>
      <c r="C43">
        <v>14.579999999999998</v>
      </c>
      <c r="D43" s="3"/>
      <c r="E43">
        <v>28.58</v>
      </c>
      <c r="F43" s="3">
        <f t="shared" ref="F43" si="71">E43-D44</f>
        <v>13.886666666666665</v>
      </c>
      <c r="H43" s="3">
        <f t="shared" si="3"/>
        <v>0.60266666666666424</v>
      </c>
      <c r="I43" s="3">
        <f t="shared" si="4"/>
        <v>0.65853559748435175</v>
      </c>
      <c r="J43" s="3"/>
      <c r="K43" s="3"/>
    </row>
    <row r="44" spans="1:13" ht="15.75" thickBot="1">
      <c r="A44" s="1"/>
      <c r="C44">
        <v>14.44</v>
      </c>
      <c r="D44" s="3">
        <f t="shared" ref="D44" si="72">AVERAGE(C42:C44)</f>
        <v>14.693333333333333</v>
      </c>
      <c r="E44">
        <v>28.799999999999997</v>
      </c>
      <c r="F44" s="5">
        <f t="shared" ref="F44" si="73">E44-D44</f>
        <v>14.106666666666664</v>
      </c>
      <c r="H44" s="3">
        <f t="shared" si="3"/>
        <v>0.8226666666666631</v>
      </c>
      <c r="I44" s="3">
        <f t="shared" si="4"/>
        <v>0.5653959026639499</v>
      </c>
      <c r="J44" s="3">
        <f t="shared" ref="J44" si="74">AVERAGE(I42:I44)</f>
        <v>0.68582575834275927</v>
      </c>
      <c r="K44" s="3">
        <f t="shared" ref="K44" si="75">STDEV(I42:I44)</f>
        <v>0.13614203301011041</v>
      </c>
    </row>
    <row r="45" spans="1:13" ht="15.75" thickBot="1">
      <c r="A45" s="1">
        <v>20230015</v>
      </c>
      <c r="B45" t="s">
        <v>47</v>
      </c>
      <c r="C45">
        <v>15.509999999999998</v>
      </c>
      <c r="D45" s="3"/>
      <c r="E45">
        <v>28.7</v>
      </c>
      <c r="F45" s="3">
        <f t="shared" ref="F45" si="76">E45-D47</f>
        <v>13.556666666666668</v>
      </c>
      <c r="H45" s="3">
        <f t="shared" si="3"/>
        <v>0.27266666666666772</v>
      </c>
      <c r="I45" s="3">
        <f t="shared" si="4"/>
        <v>0.82778805363655139</v>
      </c>
      <c r="J45" s="3"/>
      <c r="K45" s="3"/>
    </row>
    <row r="46" spans="1:13" ht="15.75" thickBot="1">
      <c r="A46" s="1"/>
      <c r="C46">
        <v>15.029999999999998</v>
      </c>
      <c r="D46" s="3"/>
      <c r="E46">
        <v>28.38</v>
      </c>
      <c r="F46" s="3">
        <f t="shared" ref="F46" si="77">E46-D47</f>
        <v>13.236666666666668</v>
      </c>
      <c r="H46" s="3">
        <f t="shared" si="3"/>
        <v>-4.7333333333332561E-2</v>
      </c>
      <c r="I46" s="3">
        <f t="shared" si="4"/>
        <v>1.0333531153703135</v>
      </c>
      <c r="J46" s="3"/>
      <c r="K46" s="3"/>
    </row>
    <row r="47" spans="1:13" ht="15.75" thickBot="1">
      <c r="A47" s="1"/>
      <c r="C47">
        <v>14.889999999999999</v>
      </c>
      <c r="D47" s="3">
        <f t="shared" ref="D47" si="78">AVERAGE(C45:C47)</f>
        <v>15.143333333333331</v>
      </c>
      <c r="E47">
        <v>28.889999999999997</v>
      </c>
      <c r="F47" s="5">
        <f t="shared" ref="F47" si="79">E47-D47</f>
        <v>13.746666666666666</v>
      </c>
      <c r="H47" s="3">
        <f t="shared" si="3"/>
        <v>0.46266666666666545</v>
      </c>
      <c r="I47" s="3">
        <f t="shared" si="4"/>
        <v>0.72564374385486696</v>
      </c>
      <c r="J47" s="3">
        <f t="shared" ref="J47" si="80">AVERAGE(I45:I47)</f>
        <v>0.86226163762057728</v>
      </c>
      <c r="K47" s="3">
        <f t="shared" ref="K47" si="81">STDEV(I45:I47)</f>
        <v>0.15672455239730562</v>
      </c>
      <c r="M47" s="3"/>
    </row>
    <row r="48" spans="1:13" ht="15.75" thickBot="1">
      <c r="A48" s="1">
        <v>20230016</v>
      </c>
      <c r="B48" t="s">
        <v>48</v>
      </c>
      <c r="C48">
        <v>15.26</v>
      </c>
      <c r="D48" s="3"/>
      <c r="E48">
        <v>28.58</v>
      </c>
      <c r="F48" s="3">
        <f t="shared" ref="F48" si="82">E48-D50</f>
        <v>13.5</v>
      </c>
      <c r="H48" s="3">
        <f t="shared" si="3"/>
        <v>0.2159999999999993</v>
      </c>
      <c r="I48" s="3">
        <f t="shared" si="4"/>
        <v>0.86094918833890433</v>
      </c>
      <c r="J48" s="3"/>
      <c r="K48" s="3"/>
      <c r="M48" s="3"/>
    </row>
    <row r="49" spans="1:14" ht="15.75" thickBot="1">
      <c r="A49" s="1"/>
      <c r="C49">
        <v>15.229999999999999</v>
      </c>
      <c r="D49" s="3"/>
      <c r="E49">
        <v>28.799999999999997</v>
      </c>
      <c r="F49" s="3">
        <f t="shared" ref="F49" si="83">E49-D50</f>
        <v>13.719999999999999</v>
      </c>
      <c r="H49" s="3">
        <f t="shared" si="3"/>
        <v>0.43599999999999817</v>
      </c>
      <c r="I49" s="3">
        <f t="shared" si="4"/>
        <v>0.73918121563692185</v>
      </c>
      <c r="J49" s="3"/>
      <c r="K49" s="3"/>
    </row>
    <row r="50" spans="1:14" ht="15.75" thickBot="1">
      <c r="A50" s="1"/>
      <c r="C50">
        <v>14.749999999999998</v>
      </c>
      <c r="D50" s="3">
        <f t="shared" ref="D50" si="84">AVERAGE(C48:C50)</f>
        <v>15.079999999999998</v>
      </c>
      <c r="E50">
        <v>28.7</v>
      </c>
      <c r="F50" s="5">
        <f t="shared" ref="F50" si="85">E50-D50</f>
        <v>13.620000000000001</v>
      </c>
      <c r="H50" s="3">
        <f t="shared" si="3"/>
        <v>0.3360000000000003</v>
      </c>
      <c r="I50" s="3">
        <f t="shared" si="4"/>
        <v>0.79223481092496906</v>
      </c>
      <c r="J50" s="3">
        <f t="shared" ref="J50" si="86">AVERAGE(I48:I50)</f>
        <v>0.79745507163359841</v>
      </c>
      <c r="K50" s="3">
        <f t="shared" ref="K50" si="87">STDEV(I48:I50)</f>
        <v>6.1051602234398664E-2</v>
      </c>
      <c r="M50" s="3"/>
    </row>
    <row r="51" spans="1:14" ht="15.75" thickBot="1">
      <c r="A51" s="1">
        <v>20230017</v>
      </c>
      <c r="B51" t="s">
        <v>49</v>
      </c>
      <c r="C51">
        <v>14.61</v>
      </c>
      <c r="D51" s="3"/>
      <c r="E51">
        <v>28.38</v>
      </c>
      <c r="F51" s="3">
        <f t="shared" ref="F51" si="88">E51-D53</f>
        <v>13.423333333333336</v>
      </c>
      <c r="H51" s="3">
        <f t="shared" si="3"/>
        <v>0.13933333333333486</v>
      </c>
      <c r="I51" s="3">
        <f t="shared" si="4"/>
        <v>0.90793861512136409</v>
      </c>
      <c r="J51" s="3"/>
      <c r="K51" s="3"/>
      <c r="M51" s="3"/>
      <c r="N51" s="3"/>
    </row>
    <row r="52" spans="1:14" ht="15.75" thickBot="1">
      <c r="A52" s="1"/>
      <c r="C52">
        <v>15.199999999999998</v>
      </c>
      <c r="D52" s="3"/>
      <c r="E52">
        <v>28.889999999999997</v>
      </c>
      <c r="F52" s="3">
        <f t="shared" ref="F52" si="89">E52-D53</f>
        <v>13.933333333333334</v>
      </c>
      <c r="H52" s="3">
        <f t="shared" si="3"/>
        <v>0.64933333333333287</v>
      </c>
      <c r="I52" s="3">
        <f t="shared" si="4"/>
        <v>0.63757486774592764</v>
      </c>
      <c r="J52" s="3"/>
      <c r="K52" s="3"/>
    </row>
    <row r="53" spans="1:14" ht="15.75" thickBot="1">
      <c r="A53" s="1"/>
      <c r="C53">
        <v>15.059999999999999</v>
      </c>
      <c r="D53" s="3">
        <f t="shared" ref="D53" si="90">AVERAGE(C51:C53)</f>
        <v>14.956666666666663</v>
      </c>
      <c r="E53">
        <v>29.82</v>
      </c>
      <c r="F53" s="5">
        <f t="shared" ref="F53" si="91">E53-D53</f>
        <v>14.863333333333337</v>
      </c>
      <c r="H53" s="3">
        <f t="shared" si="3"/>
        <v>1.5793333333333361</v>
      </c>
      <c r="I53" s="3">
        <f t="shared" si="4"/>
        <v>0.33463648786583466</v>
      </c>
      <c r="J53" s="3">
        <f t="shared" ref="J53" si="92">AVERAGE(I51:I53)</f>
        <v>0.62671665691104206</v>
      </c>
      <c r="K53" s="3">
        <f t="shared" ref="K53" si="93">STDEV(I51:I53)</f>
        <v>0.28680526117180982</v>
      </c>
    </row>
    <row r="54" spans="1:14" ht="15.75" thickBot="1">
      <c r="A54" s="1">
        <v>20230018</v>
      </c>
      <c r="B54" t="s">
        <v>50</v>
      </c>
      <c r="C54">
        <v>15.569999999999997</v>
      </c>
      <c r="D54" s="3"/>
      <c r="E54">
        <v>28.47</v>
      </c>
      <c r="F54" s="3">
        <f t="shared" ref="F54" si="94">E54-D56</f>
        <v>13.197333333333335</v>
      </c>
      <c r="H54" s="3">
        <f t="shared" si="3"/>
        <v>-8.6666666666666003E-2</v>
      </c>
      <c r="I54" s="3">
        <f t="shared" si="4"/>
        <v>1.061913803962357</v>
      </c>
      <c r="J54" s="3"/>
      <c r="K54" s="3"/>
    </row>
    <row r="55" spans="1:14" ht="15.75" thickBot="1">
      <c r="A55" s="1"/>
      <c r="C55">
        <v>15.429999999999998</v>
      </c>
      <c r="D55" s="3"/>
      <c r="E55">
        <v>28.689999999999998</v>
      </c>
      <c r="F55" s="3">
        <f t="shared" ref="F55" si="95">E55-D56</f>
        <v>13.417333333333334</v>
      </c>
      <c r="H55" s="3">
        <f t="shared" si="3"/>
        <v>0.13333333333333286</v>
      </c>
      <c r="I55" s="3">
        <f t="shared" si="4"/>
        <v>0.91172248855821703</v>
      </c>
      <c r="J55" s="3"/>
      <c r="K55" s="3"/>
    </row>
    <row r="56" spans="1:14" ht="15.75" thickBot="1">
      <c r="A56" s="1"/>
      <c r="C56">
        <v>14.818</v>
      </c>
      <c r="D56" s="3">
        <f t="shared" ref="D56" si="96">AVERAGE(C54:C56)</f>
        <v>15.272666666666664</v>
      </c>
      <c r="E56">
        <v>28.59</v>
      </c>
      <c r="F56" s="5">
        <f t="shared" ref="F56" si="97">E56-D56</f>
        <v>13.317333333333336</v>
      </c>
      <c r="H56" s="3">
        <f t="shared" si="3"/>
        <v>3.3333333333334991E-2</v>
      </c>
      <c r="I56" s="3">
        <f t="shared" si="4"/>
        <v>0.9771599684342448</v>
      </c>
      <c r="J56" s="3">
        <f t="shared" ref="J56" si="98">AVERAGE(I54:I56)</f>
        <v>0.98359875365160621</v>
      </c>
      <c r="K56" s="3">
        <f t="shared" ref="K56" si="99">STDEV(I54:I56)</f>
        <v>7.5302398846337881E-2</v>
      </c>
    </row>
    <row r="57" spans="1:14" ht="15.75" thickBot="1">
      <c r="A57" s="1">
        <v>20230019</v>
      </c>
      <c r="B57" t="s">
        <v>51</v>
      </c>
      <c r="C57">
        <v>14.84</v>
      </c>
      <c r="D57" s="3"/>
      <c r="E57">
        <v>28.27</v>
      </c>
      <c r="F57" s="3">
        <f t="shared" ref="F57" si="100">E57-D59</f>
        <v>13.35</v>
      </c>
      <c r="H57" s="3">
        <f t="shared" si="3"/>
        <v>6.5999999999998948E-2</v>
      </c>
      <c r="I57" s="3">
        <f t="shared" si="4"/>
        <v>0.955282936382438</v>
      </c>
      <c r="J57" s="3"/>
      <c r="K57" s="3"/>
    </row>
    <row r="58" spans="1:14" ht="15.75" thickBot="1">
      <c r="A58" s="1"/>
      <c r="C58">
        <v>14.959999999999999</v>
      </c>
      <c r="D58" s="3"/>
      <c r="E58">
        <v>28.779999999999998</v>
      </c>
      <c r="F58" s="3">
        <f t="shared" ref="F58" si="101">E58-D59</f>
        <v>13.859999999999998</v>
      </c>
      <c r="H58" s="3">
        <f t="shared" si="3"/>
        <v>0.57599999999999696</v>
      </c>
      <c r="I58" s="3">
        <f t="shared" si="4"/>
        <v>0.67082111244113207</v>
      </c>
      <c r="J58" s="3"/>
      <c r="K58" s="3"/>
    </row>
    <row r="59" spans="1:14" ht="15.75" thickBot="1">
      <c r="A59" s="1"/>
      <c r="C59">
        <v>14.96</v>
      </c>
      <c r="D59" s="3">
        <f t="shared" ref="D59" si="102">AVERAGE(C57:C59)</f>
        <v>14.92</v>
      </c>
      <c r="E59">
        <v>28.4</v>
      </c>
      <c r="F59" s="5">
        <f t="shared" ref="F59" si="103">E59-D59</f>
        <v>13.479999999999999</v>
      </c>
      <c r="H59" s="3">
        <f t="shared" si="3"/>
        <v>0.19599999999999795</v>
      </c>
      <c r="I59" s="3">
        <f t="shared" si="4"/>
        <v>0.8729675911337641</v>
      </c>
      <c r="J59" s="3">
        <f t="shared" ref="J59" si="104">AVERAGE(I57:I59)</f>
        <v>0.83302387998577798</v>
      </c>
      <c r="K59" s="3">
        <f t="shared" ref="K59" si="105">STDEV(I57:I59)</f>
        <v>0.14637710669776496</v>
      </c>
    </row>
    <row r="60" spans="1:14" ht="15.75" thickBot="1">
      <c r="A60" s="1">
        <v>20230020</v>
      </c>
      <c r="B60" t="s">
        <v>52</v>
      </c>
      <c r="C60">
        <v>15.06</v>
      </c>
      <c r="D60" s="3"/>
      <c r="E60">
        <v>28.619999999999997</v>
      </c>
      <c r="F60" s="3">
        <f t="shared" ref="F60" si="106">E60-D62</f>
        <v>13.44333333333333</v>
      </c>
      <c r="H60" s="3">
        <f t="shared" si="3"/>
        <v>0.15933333333332911</v>
      </c>
      <c r="I60" s="3">
        <f t="shared" si="4"/>
        <v>0.89543875590510169</v>
      </c>
      <c r="J60" s="3"/>
      <c r="K60" s="3"/>
    </row>
    <row r="61" spans="1:14" ht="15.75" thickBot="1">
      <c r="A61" s="1"/>
      <c r="C61">
        <v>15.209999999999999</v>
      </c>
      <c r="D61" s="3"/>
      <c r="E61">
        <v>28.52</v>
      </c>
      <c r="F61" s="3">
        <f t="shared" ref="F61" si="107">E61-D62</f>
        <v>13.343333333333332</v>
      </c>
      <c r="H61" s="3">
        <f t="shared" si="3"/>
        <v>5.933333333333124E-2</v>
      </c>
      <c r="I61" s="3">
        <f t="shared" si="4"/>
        <v>0.95970749590560001</v>
      </c>
      <c r="J61" s="3"/>
      <c r="K61" s="3"/>
    </row>
    <row r="62" spans="1:14" ht="15.75" thickBot="1">
      <c r="A62" s="1"/>
      <c r="C62">
        <v>15.26</v>
      </c>
      <c r="D62" s="3">
        <f t="shared" ref="D62" si="108">AVERAGE(C60:C62)</f>
        <v>15.176666666666668</v>
      </c>
      <c r="E62">
        <v>28.2</v>
      </c>
      <c r="F62" s="5">
        <f t="shared" ref="F62" si="109">E62-D62</f>
        <v>13.023333333333332</v>
      </c>
      <c r="H62" s="3">
        <f t="shared" si="3"/>
        <v>-0.26066666666666904</v>
      </c>
      <c r="I62" s="3">
        <f t="shared" si="4"/>
        <v>1.1980321851488294</v>
      </c>
      <c r="J62" s="3">
        <f t="shared" ref="J62" si="110">AVERAGE(I60:I62)</f>
        <v>1.017726145653177</v>
      </c>
      <c r="K62" s="3">
        <f t="shared" ref="K62" si="111">STDEV(I60:I62)</f>
        <v>0.15942182612261457</v>
      </c>
    </row>
    <row r="63" spans="1:14" ht="15.75" thickBot="1">
      <c r="A63" s="1">
        <v>20230021</v>
      </c>
      <c r="B63" t="s">
        <v>53</v>
      </c>
      <c r="C63">
        <v>15.33</v>
      </c>
      <c r="D63" s="3"/>
      <c r="E63">
        <v>28.709999999999997</v>
      </c>
      <c r="F63" s="3">
        <f t="shared" ref="F63" si="112">E63-D65</f>
        <v>13.319999999999997</v>
      </c>
      <c r="H63" s="3">
        <f t="shared" si="3"/>
        <v>3.5999999999996035E-2</v>
      </c>
      <c r="I63" s="3">
        <f t="shared" si="4"/>
        <v>0.97535546152764452</v>
      </c>
      <c r="J63" s="3"/>
      <c r="K63" s="3"/>
    </row>
    <row r="64" spans="1:14" ht="15.75" thickBot="1">
      <c r="A64" s="1"/>
      <c r="C64">
        <v>15.409999999999998</v>
      </c>
      <c r="D64" s="3"/>
      <c r="E64">
        <v>28.4</v>
      </c>
      <c r="F64" s="3">
        <f t="shared" ref="F64" si="113">E64-D65</f>
        <v>13.009999999999998</v>
      </c>
      <c r="H64" s="3">
        <f t="shared" si="3"/>
        <v>-0.27400000000000269</v>
      </c>
      <c r="I64" s="3">
        <f t="shared" si="4"/>
        <v>1.2091556758333637</v>
      </c>
      <c r="J64" s="3"/>
      <c r="K64" s="3"/>
    </row>
    <row r="65" spans="1:11" ht="15.75" thickBot="1">
      <c r="A65" s="1"/>
      <c r="C65">
        <v>15.430000000000001</v>
      </c>
      <c r="D65" s="3">
        <f t="shared" ref="D65" si="114">AVERAGE(C63:C65)</f>
        <v>15.39</v>
      </c>
      <c r="E65">
        <v>28.619999999999997</v>
      </c>
      <c r="F65" s="5">
        <f t="shared" ref="F65" si="115">E65-D65</f>
        <v>13.229999999999997</v>
      </c>
      <c r="H65" s="3">
        <f t="shared" si="3"/>
        <v>-5.4000000000003823E-2</v>
      </c>
      <c r="I65" s="3">
        <f t="shared" si="4"/>
        <v>1.0381392705430599</v>
      </c>
      <c r="J65" s="3">
        <f t="shared" ref="J65" si="116">AVERAGE(I63:I65)</f>
        <v>1.0742168026346894</v>
      </c>
      <c r="K65" s="3">
        <f t="shared" ref="K65" si="117">STDEV(I63:I65)</f>
        <v>0.12100341438867322</v>
      </c>
    </row>
    <row r="66" spans="1:11" ht="15.75" thickBot="1">
      <c r="A66" s="1">
        <v>20230022</v>
      </c>
      <c r="B66" t="s">
        <v>54</v>
      </c>
      <c r="C66">
        <v>15.63</v>
      </c>
      <c r="D66" s="3"/>
      <c r="E66">
        <v>28.52</v>
      </c>
      <c r="F66" s="3">
        <f t="shared" ref="F66" si="118">E66-D68</f>
        <v>13.553333333333333</v>
      </c>
      <c r="H66" s="3">
        <f t="shared" si="3"/>
        <v>0.26933333333333209</v>
      </c>
      <c r="I66" s="3">
        <f t="shared" si="4"/>
        <v>0.82970286137563143</v>
      </c>
      <c r="J66" s="3"/>
      <c r="K66" s="3"/>
    </row>
    <row r="67" spans="1:11" ht="15.75" thickBot="1">
      <c r="A67" s="1"/>
      <c r="C67">
        <v>14.78</v>
      </c>
      <c r="D67" s="3"/>
      <c r="E67">
        <v>28.709999999999997</v>
      </c>
      <c r="F67" s="3">
        <f t="shared" ref="F67" si="119">E67-D68</f>
        <v>13.743333333333331</v>
      </c>
      <c r="H67" s="3">
        <f t="shared" si="3"/>
        <v>0.45933333333332982</v>
      </c>
      <c r="I67" s="3">
        <f t="shared" si="4"/>
        <v>0.72732227527416471</v>
      </c>
      <c r="J67" s="3"/>
      <c r="K67" s="3"/>
    </row>
    <row r="68" spans="1:11" ht="15.75" thickBot="1">
      <c r="A68" s="1"/>
      <c r="C68">
        <v>14.49</v>
      </c>
      <c r="D68" s="3">
        <f t="shared" ref="D68" si="120">AVERAGE(C66:C68)</f>
        <v>14.966666666666667</v>
      </c>
      <c r="E68">
        <v>28.929999999999996</v>
      </c>
      <c r="F68" s="5">
        <f t="shared" ref="F68" si="121">E68-D68</f>
        <v>13.963333333333329</v>
      </c>
      <c r="H68" s="3">
        <f t="shared" si="3"/>
        <v>0.67933333333332868</v>
      </c>
      <c r="I68" s="3">
        <f t="shared" si="4"/>
        <v>0.62445376670166386</v>
      </c>
      <c r="J68" s="3">
        <f t="shared" ref="J68" si="122">AVERAGE(I66:I68)</f>
        <v>0.7271596344504867</v>
      </c>
      <c r="K68" s="3">
        <f t="shared" ref="K68" si="123">STDEV(I66:I68)</f>
        <v>0.10262464399523571</v>
      </c>
    </row>
    <row r="69" spans="1:11" ht="15.75" thickBot="1">
      <c r="A69" s="1">
        <v>20230023</v>
      </c>
      <c r="B69" t="s">
        <v>55</v>
      </c>
      <c r="C69">
        <v>14.51</v>
      </c>
      <c r="D69" s="3"/>
      <c r="E69">
        <v>28.83</v>
      </c>
      <c r="F69" s="3">
        <f t="shared" ref="F69" si="124">E69-D71</f>
        <v>14.281333333333331</v>
      </c>
      <c r="H69" s="3">
        <f t="shared" si="3"/>
        <v>0.99733333333333007</v>
      </c>
      <c r="I69" s="3">
        <f t="shared" si="4"/>
        <v>0.50092505090594364</v>
      </c>
      <c r="J69" s="3"/>
      <c r="K69" s="3"/>
    </row>
    <row r="70" spans="1:11" ht="15.75" thickBot="1">
      <c r="A70" s="1"/>
      <c r="C70">
        <v>14.558000000000002</v>
      </c>
      <c r="D70" s="3"/>
      <c r="E70">
        <v>28.509999999999998</v>
      </c>
      <c r="F70" s="3">
        <f t="shared" ref="F70" si="125">E70-D71</f>
        <v>13.96133333333333</v>
      </c>
      <c r="H70" s="3">
        <f t="shared" si="3"/>
        <v>0.67733333333332979</v>
      </c>
      <c r="I70" s="3">
        <f t="shared" si="4"/>
        <v>0.6253200437559846</v>
      </c>
      <c r="J70" s="3"/>
      <c r="K70" s="3"/>
    </row>
    <row r="71" spans="1:11" ht="15.75" thickBot="1">
      <c r="A71" s="1"/>
      <c r="C71">
        <v>14.578000000000001</v>
      </c>
      <c r="D71" s="3">
        <f t="shared" ref="D71" si="126">AVERAGE(C69:C71)</f>
        <v>14.548666666666668</v>
      </c>
      <c r="E71">
        <v>29.019999999999996</v>
      </c>
      <c r="F71" s="5">
        <f t="shared" ref="F71" si="127">E71-D71</f>
        <v>14.471333333333328</v>
      </c>
      <c r="H71" s="3">
        <f t="shared" si="3"/>
        <v>1.1873333333333278</v>
      </c>
      <c r="I71" s="3">
        <f t="shared" si="4"/>
        <v>0.43911376557467702</v>
      </c>
      <c r="J71" s="3">
        <f t="shared" ref="J71" si="128">AVERAGE(I69:I71)</f>
        <v>0.52178628674553507</v>
      </c>
      <c r="K71" s="3">
        <f t="shared" ref="K71" si="129">STDEV(I69:I71)</f>
        <v>9.4839801133806176E-2</v>
      </c>
    </row>
    <row r="72" spans="1:11" ht="15.75" thickBot="1">
      <c r="A72" s="1">
        <v>20230024</v>
      </c>
      <c r="B72" t="s">
        <v>56</v>
      </c>
      <c r="C72">
        <v>14.68</v>
      </c>
      <c r="D72" s="3"/>
      <c r="E72">
        <v>28.709999999999997</v>
      </c>
      <c r="F72" s="3">
        <f t="shared" ref="F72" si="130">E72-D74</f>
        <v>14.236666666666663</v>
      </c>
      <c r="H72" s="3">
        <f t="shared" si="3"/>
        <v>0.95266666666666211</v>
      </c>
      <c r="I72" s="3">
        <f t="shared" si="4"/>
        <v>0.51667655768515863</v>
      </c>
      <c r="J72" s="3"/>
      <c r="K72" s="3"/>
    </row>
    <row r="73" spans="1:11" ht="15.75" thickBot="1">
      <c r="A73" s="1"/>
      <c r="C73">
        <v>14.700000000000001</v>
      </c>
      <c r="D73" s="3"/>
      <c r="E73">
        <v>28.929999999999996</v>
      </c>
      <c r="F73" s="3">
        <f t="shared" ref="F73" si="131">E73-D74</f>
        <v>14.456666666666662</v>
      </c>
      <c r="H73" s="3">
        <f t="shared" ref="H73:H136" si="132">F73-$G$5</f>
        <v>1.172666666666661</v>
      </c>
      <c r="I73" s="3">
        <f t="shared" ref="I73:I136" si="133">POWER(2,-H73)</f>
        <v>0.44360063424611479</v>
      </c>
      <c r="J73" s="3"/>
      <c r="K73" s="3"/>
    </row>
    <row r="74" spans="1:11" ht="15.75" thickBot="1">
      <c r="A74" s="1"/>
      <c r="C74">
        <v>14.040000000000001</v>
      </c>
      <c r="D74" s="3">
        <f t="shared" ref="D74" si="134">AVERAGE(C72:C74)</f>
        <v>14.473333333333334</v>
      </c>
      <c r="E74">
        <v>28.83</v>
      </c>
      <c r="F74" s="5">
        <f t="shared" ref="F74" si="135">E74-D74</f>
        <v>14.356666666666664</v>
      </c>
      <c r="H74" s="3">
        <f t="shared" si="132"/>
        <v>1.0726666666666631</v>
      </c>
      <c r="I74" s="3">
        <f t="shared" si="133"/>
        <v>0.47543938774925359</v>
      </c>
      <c r="J74" s="3">
        <f t="shared" ref="J74" si="136">AVERAGE(I72:I74)</f>
        <v>0.4785721932268423</v>
      </c>
      <c r="K74" s="3">
        <f t="shared" ref="K74" si="137">STDEV(I72:I74)</f>
        <v>3.6638552089807763E-2</v>
      </c>
    </row>
    <row r="75" spans="1:11" ht="15.75" thickBot="1">
      <c r="A75" s="1">
        <v>20230025</v>
      </c>
      <c r="B75" t="s">
        <v>57</v>
      </c>
      <c r="C75">
        <v>14.06</v>
      </c>
      <c r="D75" s="3"/>
      <c r="E75">
        <v>28.509999999999998</v>
      </c>
      <c r="F75" s="3">
        <f t="shared" ref="F75" si="138">E75-D77</f>
        <v>14.24733333333333</v>
      </c>
      <c r="H75" s="3">
        <f t="shared" si="132"/>
        <v>0.96333333333332938</v>
      </c>
      <c r="I75" s="3">
        <f t="shared" si="133"/>
        <v>0.51287056071701032</v>
      </c>
      <c r="J75" s="3"/>
      <c r="K75" s="3"/>
    </row>
    <row r="76" spans="1:11" ht="15.75" thickBot="1">
      <c r="A76" s="1"/>
      <c r="C76">
        <v>14.72</v>
      </c>
      <c r="D76" s="3"/>
      <c r="E76">
        <v>29.019999999999996</v>
      </c>
      <c r="F76" s="3">
        <f t="shared" ref="F76" si="139">E76-D77</f>
        <v>14.757333333333328</v>
      </c>
      <c r="H76" s="3">
        <f t="shared" si="132"/>
        <v>1.4733333333333274</v>
      </c>
      <c r="I76" s="3">
        <f t="shared" si="133"/>
        <v>0.36014921545793976</v>
      </c>
      <c r="J76" s="3"/>
      <c r="K76" s="3"/>
    </row>
    <row r="77" spans="1:11" ht="15.75" thickBot="1">
      <c r="A77" s="1"/>
      <c r="C77">
        <v>14.008000000000001</v>
      </c>
      <c r="D77" s="3">
        <f t="shared" ref="D77" si="140">AVERAGE(C75:C77)</f>
        <v>14.262666666666668</v>
      </c>
      <c r="E77">
        <v>29.95</v>
      </c>
      <c r="F77" s="5">
        <f t="shared" ref="F77" si="141">E77-D77</f>
        <v>15.687333333333331</v>
      </c>
      <c r="H77" s="3">
        <f t="shared" si="132"/>
        <v>2.4033333333333307</v>
      </c>
      <c r="I77" s="3">
        <f t="shared" si="133"/>
        <v>0.1890273200299786</v>
      </c>
      <c r="J77" s="3">
        <f t="shared" ref="J77" si="142">AVERAGE(I75:I77)</f>
        <v>0.35401569873497624</v>
      </c>
      <c r="K77" s="3">
        <f t="shared" ref="K77" si="143">STDEV(I75:I77)</f>
        <v>0.16200872246645509</v>
      </c>
    </row>
    <row r="78" spans="1:11" ht="15.75" thickBot="1">
      <c r="A78" s="1">
        <v>20230026</v>
      </c>
      <c r="B78" t="s">
        <v>58</v>
      </c>
      <c r="C78">
        <v>14.028</v>
      </c>
      <c r="D78" s="3"/>
      <c r="E78">
        <v>27.6</v>
      </c>
      <c r="F78" s="3">
        <f t="shared" ref="F78" si="144">E78-D80</f>
        <v>13.497333333333335</v>
      </c>
      <c r="H78" s="3">
        <f t="shared" si="132"/>
        <v>0.21333333333333471</v>
      </c>
      <c r="I78" s="3">
        <f t="shared" si="133"/>
        <v>0.86254203199218982</v>
      </c>
      <c r="J78" s="3"/>
      <c r="K78" s="3"/>
    </row>
    <row r="79" spans="1:11" ht="15.75" thickBot="1">
      <c r="A79" s="1"/>
      <c r="C79">
        <v>14.129999999999999</v>
      </c>
      <c r="D79" s="3"/>
      <c r="E79">
        <v>27.82</v>
      </c>
      <c r="F79" s="3">
        <f t="shared" ref="F79" si="145">E79-D80</f>
        <v>13.717333333333334</v>
      </c>
      <c r="H79" s="3">
        <f t="shared" si="132"/>
        <v>0.43333333333333357</v>
      </c>
      <c r="I79" s="3">
        <f t="shared" si="133"/>
        <v>0.74054877614328196</v>
      </c>
      <c r="J79" s="3"/>
      <c r="K79" s="3"/>
    </row>
    <row r="80" spans="1:11" ht="15.75" thickBot="1">
      <c r="A80" s="1"/>
      <c r="C80">
        <v>14.15</v>
      </c>
      <c r="D80" s="3">
        <f t="shared" ref="D80" si="146">AVERAGE(C78:C80)</f>
        <v>14.102666666666666</v>
      </c>
      <c r="E80">
        <v>27.72</v>
      </c>
      <c r="F80" s="5">
        <f t="shared" ref="F80" si="147">E80-D80</f>
        <v>13.617333333333333</v>
      </c>
      <c r="H80" s="3">
        <f t="shared" si="132"/>
        <v>0.33333333333333215</v>
      </c>
      <c r="I80" s="3">
        <f t="shared" si="133"/>
        <v>0.79370052598410046</v>
      </c>
      <c r="J80" s="3">
        <f t="shared" ref="J80" si="148">AVERAGE(I78:I80)</f>
        <v>0.79893044470652408</v>
      </c>
      <c r="K80" s="3">
        <f t="shared" ref="K80" si="149">STDEV(I78:I80)</f>
        <v>6.116455391431086E-2</v>
      </c>
    </row>
    <row r="81" spans="1:14" ht="15.75" thickBot="1">
      <c r="A81" s="1">
        <v>20230027</v>
      </c>
      <c r="B81" t="s">
        <v>59</v>
      </c>
      <c r="C81">
        <v>14.860000000000001</v>
      </c>
      <c r="D81" s="3"/>
      <c r="E81">
        <v>28.4</v>
      </c>
      <c r="F81" s="3">
        <f t="shared" ref="F81" si="150">E81-D83</f>
        <v>13.519999999999998</v>
      </c>
      <c r="H81" s="3">
        <f t="shared" si="132"/>
        <v>0.2359999999999971</v>
      </c>
      <c r="I81" s="3">
        <f t="shared" si="133"/>
        <v>0.84909624644684145</v>
      </c>
      <c r="J81" s="3"/>
      <c r="K81" s="3"/>
    </row>
    <row r="82" spans="1:14" ht="15.75" thickBot="1">
      <c r="A82" s="1"/>
      <c r="C82">
        <v>14.88</v>
      </c>
      <c r="D82" s="3"/>
      <c r="E82">
        <v>28.909999999999997</v>
      </c>
      <c r="F82" s="3">
        <f t="shared" ref="F82" si="151">E82-D83</f>
        <v>14.029999999999996</v>
      </c>
      <c r="H82" s="3">
        <f t="shared" si="132"/>
        <v>0.74599999999999511</v>
      </c>
      <c r="I82" s="3">
        <f t="shared" si="133"/>
        <v>0.59625443616531792</v>
      </c>
      <c r="J82" s="3"/>
      <c r="K82" s="3"/>
    </row>
    <row r="83" spans="1:14" ht="15.75" thickBot="1">
      <c r="A83" s="1"/>
      <c r="C83">
        <v>14.9</v>
      </c>
      <c r="D83" s="3">
        <f t="shared" ref="D83" si="152">AVERAGE(C81:C83)</f>
        <v>14.88</v>
      </c>
      <c r="E83">
        <v>28.98</v>
      </c>
      <c r="F83" s="5">
        <f t="shared" ref="F83" si="153">E83-D83</f>
        <v>14.1</v>
      </c>
      <c r="H83" s="3">
        <f t="shared" si="132"/>
        <v>0.81599999999999895</v>
      </c>
      <c r="I83" s="3">
        <f t="shared" si="133"/>
        <v>0.5680146323933436</v>
      </c>
      <c r="J83" s="3">
        <f t="shared" ref="J83" si="154">AVERAGE(I81:I83)</f>
        <v>0.67112177166850095</v>
      </c>
      <c r="K83" s="3">
        <f t="shared" ref="K83" si="155">STDEV(I81:I83)</f>
        <v>0.15477582784058858</v>
      </c>
    </row>
    <row r="84" spans="1:14" ht="15.75" thickBot="1">
      <c r="A84" s="1">
        <v>20230028</v>
      </c>
      <c r="B84" t="s">
        <v>60</v>
      </c>
      <c r="C84">
        <v>15.070000000000002</v>
      </c>
      <c r="D84" s="3"/>
      <c r="E84">
        <v>28.66</v>
      </c>
      <c r="F84" s="3">
        <f t="shared" ref="F84" si="156">E84-D86</f>
        <v>13.569999999999999</v>
      </c>
      <c r="H84" s="3">
        <f t="shared" si="132"/>
        <v>0.28599999999999781</v>
      </c>
      <c r="I84" s="3">
        <f t="shared" si="133"/>
        <v>0.82017291119672753</v>
      </c>
      <c r="J84" s="3"/>
      <c r="K84" s="3"/>
    </row>
    <row r="85" spans="1:14">
      <c r="C85">
        <v>15.090000000000002</v>
      </c>
      <c r="D85" s="3"/>
      <c r="E85">
        <v>28.85</v>
      </c>
      <c r="F85" s="3">
        <f t="shared" ref="F85" si="157">E85-D86</f>
        <v>13.76</v>
      </c>
      <c r="H85" s="3">
        <f t="shared" si="132"/>
        <v>0.47599999999999909</v>
      </c>
      <c r="I85" s="3">
        <f t="shared" si="133"/>
        <v>0.71896826642347911</v>
      </c>
      <c r="J85" s="3"/>
      <c r="K85" s="3"/>
    </row>
    <row r="86" spans="1:14">
      <c r="C86">
        <v>15.110000000000001</v>
      </c>
      <c r="D86" s="3">
        <f t="shared" ref="D86" si="158">AVERAGE(C84:C86)</f>
        <v>15.090000000000002</v>
      </c>
      <c r="E86">
        <v>28.53</v>
      </c>
      <c r="F86" s="5">
        <f t="shared" ref="F86" si="159">E86-D86</f>
        <v>13.44</v>
      </c>
      <c r="H86" s="3">
        <f t="shared" si="132"/>
        <v>0.15599999999999881</v>
      </c>
      <c r="I86" s="3">
        <f t="shared" si="133"/>
        <v>0.89751005066726208</v>
      </c>
      <c r="J86" s="3">
        <f t="shared" ref="J86" si="160">AVERAGE(I84:I86)</f>
        <v>0.81221707609582294</v>
      </c>
      <c r="K86" s="3">
        <f t="shared" ref="K86" si="161">STDEV(I84:I86)</f>
        <v>8.9536381791721839E-2</v>
      </c>
    </row>
    <row r="87" spans="1:14" ht="15.75" thickBot="1">
      <c r="A87" s="1">
        <v>2023001</v>
      </c>
      <c r="B87" s="7" t="s">
        <v>0</v>
      </c>
      <c r="C87">
        <v>15.35</v>
      </c>
      <c r="D87" s="3"/>
      <c r="E87">
        <v>30.02</v>
      </c>
      <c r="F87" s="3">
        <f t="shared" ref="F87" si="162">E87-D89</f>
        <v>14.580666666666668</v>
      </c>
      <c r="G87" s="7"/>
      <c r="H87" s="3">
        <f t="shared" si="132"/>
        <v>1.2966666666666669</v>
      </c>
      <c r="I87" s="3">
        <f t="shared" si="133"/>
        <v>0.40706563380285005</v>
      </c>
      <c r="J87" s="3"/>
      <c r="K87" s="3"/>
    </row>
    <row r="88" spans="1:14" ht="15.75" thickBot="1">
      <c r="A88" s="1"/>
      <c r="C88">
        <v>15.428000000000001</v>
      </c>
      <c r="D88" s="3"/>
      <c r="E88">
        <v>30.24</v>
      </c>
      <c r="F88" s="3">
        <f t="shared" ref="F88" si="163">E88-D89</f>
        <v>14.800666666666666</v>
      </c>
      <c r="H88" s="3">
        <f t="shared" si="132"/>
        <v>1.5166666666666657</v>
      </c>
      <c r="I88" s="3">
        <f t="shared" si="133"/>
        <v>0.34949248354475509</v>
      </c>
      <c r="J88" s="3"/>
      <c r="K88" s="3"/>
    </row>
    <row r="89" spans="1:14" ht="15.75" thickBot="1">
      <c r="A89" s="1"/>
      <c r="C89">
        <v>15.540000000000001</v>
      </c>
      <c r="D89" s="3">
        <f t="shared" ref="D89" si="164">AVERAGE(C87:C89)</f>
        <v>15.439333333333332</v>
      </c>
      <c r="E89">
        <v>30.14</v>
      </c>
      <c r="F89" s="5">
        <f t="shared" ref="F89" si="165">E89-D89</f>
        <v>14.700666666666669</v>
      </c>
      <c r="G89" s="3"/>
      <c r="H89" s="3">
        <f t="shared" si="132"/>
        <v>1.4166666666666679</v>
      </c>
      <c r="I89" s="3">
        <f t="shared" si="133"/>
        <v>0.37457676921917005</v>
      </c>
      <c r="J89" s="3">
        <f t="shared" ref="J89" si="166">AVERAGE(I87:I89)</f>
        <v>0.37704496218892508</v>
      </c>
      <c r="K89" s="3">
        <f t="shared" ref="K89" si="167">STDEV(I87:I89)</f>
        <v>2.8865825643176322E-2</v>
      </c>
    </row>
    <row r="90" spans="1:14" ht="15.75" thickBot="1">
      <c r="A90" s="1">
        <v>2023002</v>
      </c>
      <c r="B90" t="s">
        <v>31</v>
      </c>
      <c r="C90">
        <v>15.548000000000002</v>
      </c>
      <c r="D90" s="3"/>
      <c r="E90">
        <v>29.82</v>
      </c>
      <c r="F90" s="3">
        <f t="shared" ref="F90" si="168">E90-D92</f>
        <v>14.460666666666667</v>
      </c>
      <c r="H90" s="3">
        <f t="shared" si="132"/>
        <v>1.1766666666666659</v>
      </c>
      <c r="I90" s="3">
        <f t="shared" si="133"/>
        <v>0.44237241558982332</v>
      </c>
      <c r="J90" s="3"/>
      <c r="K90" s="3"/>
    </row>
    <row r="91" spans="1:14" ht="15.75" thickBot="1">
      <c r="A91" s="1"/>
      <c r="C91">
        <v>15.16</v>
      </c>
      <c r="D91" s="3"/>
      <c r="E91">
        <v>30.33</v>
      </c>
      <c r="F91" s="3">
        <f t="shared" ref="F91" si="169">E91-D92</f>
        <v>14.970666666666665</v>
      </c>
      <c r="H91" s="3">
        <f t="shared" si="132"/>
        <v>1.6866666666666639</v>
      </c>
      <c r="I91" s="3">
        <f t="shared" si="133"/>
        <v>0.31064383612148394</v>
      </c>
      <c r="J91" s="3"/>
      <c r="K91" s="3"/>
      <c r="N91" s="3"/>
    </row>
    <row r="92" spans="1:14" ht="15.75" thickBot="1">
      <c r="A92" s="1"/>
      <c r="C92">
        <v>15.370000000000001</v>
      </c>
      <c r="D92" s="3">
        <f t="shared" ref="D92" si="170">AVERAGE(C90:C92)</f>
        <v>15.359333333333334</v>
      </c>
      <c r="E92">
        <v>29.88</v>
      </c>
      <c r="F92" s="5">
        <f t="shared" ref="F92" si="171">E92-D92</f>
        <v>14.520666666666665</v>
      </c>
      <c r="H92" s="3">
        <f t="shared" si="132"/>
        <v>1.2366666666666646</v>
      </c>
      <c r="I92" s="3">
        <f t="shared" si="133"/>
        <v>0.42435198565456206</v>
      </c>
      <c r="J92" s="3">
        <f t="shared" ref="J92" si="172">AVERAGE(I90:I92)</f>
        <v>0.39245607912195646</v>
      </c>
      <c r="K92" s="3">
        <f t="shared" ref="K92" si="173">STDEV(I90:I92)</f>
        <v>7.1422099537462286E-2</v>
      </c>
      <c r="N92" s="3"/>
    </row>
    <row r="93" spans="1:14" ht="15.75" thickBot="1">
      <c r="A93" s="1">
        <v>2023003</v>
      </c>
      <c r="B93" t="s">
        <v>1</v>
      </c>
      <c r="C93">
        <v>15.34</v>
      </c>
      <c r="D93" s="3"/>
      <c r="E93">
        <v>30.169999999999998</v>
      </c>
      <c r="F93" s="3">
        <f t="shared" ref="F93" si="174">E93-D95</f>
        <v>15.19</v>
      </c>
      <c r="H93" s="3">
        <f t="shared" si="132"/>
        <v>1.9059999999999988</v>
      </c>
      <c r="I93" s="3">
        <f t="shared" si="133"/>
        <v>0.26683133450999025</v>
      </c>
      <c r="J93" s="3"/>
      <c r="K93" s="3"/>
    </row>
    <row r="94" spans="1:14" ht="15.75" thickBot="1">
      <c r="A94" s="1"/>
      <c r="C94">
        <v>14.84</v>
      </c>
      <c r="D94" s="3"/>
      <c r="E94">
        <v>30.07</v>
      </c>
      <c r="F94" s="3">
        <f t="shared" ref="F94" si="175">E94-D95</f>
        <v>15.090000000000002</v>
      </c>
      <c r="H94" s="3">
        <f t="shared" si="132"/>
        <v>1.8060000000000009</v>
      </c>
      <c r="I94" s="3">
        <f t="shared" si="133"/>
        <v>0.28598274330095175</v>
      </c>
      <c r="J94" s="3"/>
      <c r="K94" s="3"/>
    </row>
    <row r="95" spans="1:14" ht="15.75" thickBot="1">
      <c r="A95" s="1"/>
      <c r="C95">
        <v>14.76</v>
      </c>
      <c r="D95" s="3">
        <f t="shared" ref="D95" si="176">AVERAGE(C93:C95)</f>
        <v>14.979999999999999</v>
      </c>
      <c r="E95">
        <v>29.75</v>
      </c>
      <c r="F95" s="5">
        <f t="shared" ref="F95" si="177">E95-D95</f>
        <v>14.770000000000001</v>
      </c>
      <c r="H95" s="3">
        <f t="shared" si="132"/>
        <v>1.4860000000000007</v>
      </c>
      <c r="I95" s="3">
        <f t="shared" si="133"/>
        <v>0.35700099492126586</v>
      </c>
      <c r="J95" s="3">
        <f t="shared" ref="J95" si="178">AVERAGE(I93:I95)</f>
        <v>0.30327169091073597</v>
      </c>
      <c r="K95" s="3">
        <f t="shared" ref="K95" si="179">STDEV(I93:I95)</f>
        <v>4.750602800447102E-2</v>
      </c>
    </row>
    <row r="96" spans="1:14" ht="15.75" thickBot="1">
      <c r="A96" s="1">
        <v>2023004</v>
      </c>
      <c r="B96" t="s">
        <v>2</v>
      </c>
      <c r="C96">
        <v>14.52</v>
      </c>
      <c r="D96" s="3"/>
      <c r="E96">
        <v>30.259999999999998</v>
      </c>
      <c r="F96" s="3">
        <f t="shared" ref="F96" si="180">E96-D98</f>
        <v>15.687333333333333</v>
      </c>
      <c r="H96" s="3">
        <f t="shared" si="132"/>
        <v>2.4033333333333324</v>
      </c>
      <c r="I96" s="3">
        <f t="shared" si="133"/>
        <v>0.18902732002997835</v>
      </c>
      <c r="J96" s="3"/>
      <c r="K96" s="3"/>
    </row>
    <row r="97" spans="1:11" ht="15.75" thickBot="1">
      <c r="A97" s="1"/>
      <c r="C97">
        <v>14.56</v>
      </c>
      <c r="D97" s="3"/>
      <c r="E97">
        <v>29.96</v>
      </c>
      <c r="F97" s="3">
        <f t="shared" ref="F97" si="181">E97-D98</f>
        <v>15.387333333333336</v>
      </c>
      <c r="H97" s="3">
        <f t="shared" si="132"/>
        <v>2.1033333333333353</v>
      </c>
      <c r="I97" s="3">
        <f t="shared" si="133"/>
        <v>0.23271992902446897</v>
      </c>
      <c r="J97" s="3"/>
      <c r="K97" s="3"/>
    </row>
    <row r="98" spans="1:11" ht="15.75" thickBot="1">
      <c r="A98" s="1"/>
      <c r="C98">
        <v>14.638</v>
      </c>
      <c r="D98" s="3">
        <f t="shared" ref="D98" si="182">AVERAGE(C96:C98)</f>
        <v>14.572666666666665</v>
      </c>
      <c r="E98">
        <v>29.179999999999996</v>
      </c>
      <c r="F98" s="5">
        <f t="shared" ref="F98" si="183">E98-D98</f>
        <v>14.607333333333331</v>
      </c>
      <c r="H98" s="3">
        <f t="shared" si="132"/>
        <v>1.3233333333333306</v>
      </c>
      <c r="I98" s="3">
        <f t="shared" si="133"/>
        <v>0.39961057486131385</v>
      </c>
      <c r="J98" s="3">
        <f t="shared" ref="J98" si="184">AVERAGE(I96:I98)</f>
        <v>0.27378594130525374</v>
      </c>
      <c r="K98" s="3">
        <f t="shared" ref="K98" si="185">STDEV(I96:I98)</f>
        <v>0.11113568206172116</v>
      </c>
    </row>
    <row r="99" spans="1:11" ht="15.75" thickBot="1">
      <c r="A99" s="1">
        <v>2023005</v>
      </c>
      <c r="B99" t="s">
        <v>3</v>
      </c>
      <c r="C99">
        <v>15.05</v>
      </c>
      <c r="D99" s="3"/>
      <c r="E99">
        <v>29.08</v>
      </c>
      <c r="F99" s="3">
        <f t="shared" ref="F99" si="186">E99-D101</f>
        <v>13.957333333333333</v>
      </c>
      <c r="H99" s="3">
        <f t="shared" si="132"/>
        <v>0.67333333333333201</v>
      </c>
      <c r="I99" s="3">
        <f t="shared" si="133"/>
        <v>0.62705620477513113</v>
      </c>
      <c r="J99" s="3"/>
      <c r="K99" s="3"/>
    </row>
    <row r="100" spans="1:11" ht="15.75" thickBot="1">
      <c r="A100" s="1"/>
      <c r="C100">
        <v>15.157999999999999</v>
      </c>
      <c r="D100" s="3"/>
      <c r="E100">
        <v>29.76</v>
      </c>
      <c r="F100" s="3">
        <f t="shared" ref="F100" si="187">E100-D101</f>
        <v>14.637333333333336</v>
      </c>
      <c r="H100" s="3">
        <f t="shared" si="132"/>
        <v>1.3533333333333353</v>
      </c>
      <c r="I100" s="3">
        <f t="shared" si="133"/>
        <v>0.39138670814954962</v>
      </c>
      <c r="J100" s="3"/>
      <c r="K100" s="3"/>
    </row>
    <row r="101" spans="1:11" ht="15.75" thickBot="1">
      <c r="A101" s="1"/>
      <c r="C101">
        <v>15.16</v>
      </c>
      <c r="D101" s="3">
        <f t="shared" ref="D101" si="188">AVERAGE(C99:C101)</f>
        <v>15.122666666666666</v>
      </c>
      <c r="E101">
        <v>29.269999999999996</v>
      </c>
      <c r="F101" s="5">
        <f t="shared" ref="F101" si="189">E101-D101</f>
        <v>14.14733333333333</v>
      </c>
      <c r="H101" s="3">
        <f t="shared" si="132"/>
        <v>0.86333333333332973</v>
      </c>
      <c r="I101" s="3">
        <f t="shared" si="133"/>
        <v>0.54968105669260015</v>
      </c>
      <c r="J101" s="3">
        <f t="shared" ref="J101" si="190">AVERAGE(I99:I101)</f>
        <v>0.52270798987242706</v>
      </c>
      <c r="K101" s="3">
        <f t="shared" ref="K101" si="191">STDEV(I99:I101)</f>
        <v>0.12012779720032653</v>
      </c>
    </row>
    <row r="102" spans="1:11" ht="15.75" thickBot="1">
      <c r="A102" s="1">
        <v>2023006</v>
      </c>
      <c r="B102" t="s">
        <v>4</v>
      </c>
      <c r="C102">
        <v>15.370000000000001</v>
      </c>
      <c r="D102" s="3"/>
      <c r="E102">
        <v>29.86</v>
      </c>
      <c r="F102" s="3">
        <f t="shared" ref="F102" si="192">E102-D104</f>
        <v>14.343333333333334</v>
      </c>
      <c r="H102" s="3">
        <f t="shared" si="132"/>
        <v>1.059333333333333</v>
      </c>
      <c r="I102" s="3">
        <f t="shared" si="133"/>
        <v>0.47985374795279945</v>
      </c>
      <c r="J102" s="3"/>
      <c r="K102" s="3"/>
    </row>
    <row r="103" spans="1:11" ht="15.75" thickBot="1">
      <c r="A103" s="1"/>
      <c r="C103">
        <v>15.34</v>
      </c>
      <c r="D103" s="3"/>
      <c r="E103">
        <v>29.08</v>
      </c>
      <c r="F103" s="3">
        <f t="shared" ref="F103" si="193">E103-D104</f>
        <v>13.563333333333333</v>
      </c>
      <c r="H103" s="3">
        <f t="shared" si="132"/>
        <v>0.27933333333333188</v>
      </c>
      <c r="I103" s="3">
        <f t="shared" si="133"/>
        <v>0.82397168507477503</v>
      </c>
      <c r="J103" s="3"/>
      <c r="K103" s="3"/>
    </row>
    <row r="104" spans="1:11" ht="15.75" thickBot="1">
      <c r="A104" s="1"/>
      <c r="C104">
        <v>15.84</v>
      </c>
      <c r="D104" s="3">
        <f t="shared" ref="D104" si="194">AVERAGE(C102:C104)</f>
        <v>15.516666666666666</v>
      </c>
      <c r="E104">
        <v>29.55</v>
      </c>
      <c r="F104" s="5">
        <f t="shared" ref="F104" si="195">E104-D104</f>
        <v>14.033333333333335</v>
      </c>
      <c r="H104" s="3">
        <f t="shared" si="132"/>
        <v>0.74933333333333429</v>
      </c>
      <c r="I104" s="3">
        <f t="shared" si="133"/>
        <v>0.59487838618166655</v>
      </c>
      <c r="J104" s="3">
        <f t="shared" ref="J104" si="196">AVERAGE(I102:I104)</f>
        <v>0.63290127306974708</v>
      </c>
      <c r="K104" s="3">
        <f t="shared" ref="K104" si="197">STDEV(I102:I104)</f>
        <v>0.17518160179581868</v>
      </c>
    </row>
    <row r="105" spans="1:11" ht="15.75" thickBot="1">
      <c r="A105" s="1">
        <v>2023007</v>
      </c>
      <c r="B105" t="s">
        <v>5</v>
      </c>
      <c r="C105">
        <v>14.76</v>
      </c>
      <c r="D105" s="3"/>
      <c r="E105">
        <v>28.57</v>
      </c>
      <c r="F105" s="3">
        <f t="shared" ref="F105" si="198">E105-D107</f>
        <v>13.966666666666667</v>
      </c>
      <c r="H105" s="3">
        <f t="shared" si="132"/>
        <v>0.68266666666666609</v>
      </c>
      <c r="I105" s="3">
        <f t="shared" si="133"/>
        <v>0.62301263764107917</v>
      </c>
      <c r="J105" s="3"/>
      <c r="K105" s="3"/>
    </row>
    <row r="106" spans="1:11" ht="15.75" thickBot="1">
      <c r="A106" s="1"/>
      <c r="C106">
        <v>14.52</v>
      </c>
      <c r="D106" s="3"/>
      <c r="E106">
        <v>28.66</v>
      </c>
      <c r="F106" s="3">
        <f t="shared" ref="F106" si="199">E106-D107</f>
        <v>14.056666666666667</v>
      </c>
      <c r="H106" s="3">
        <f t="shared" si="132"/>
        <v>0.77266666666666595</v>
      </c>
      <c r="I106" s="3">
        <f t="shared" si="133"/>
        <v>0.58533454611161984</v>
      </c>
      <c r="J106" s="3"/>
      <c r="K106" s="3"/>
    </row>
    <row r="107" spans="1:11" ht="15.75" thickBot="1">
      <c r="A107" s="1"/>
      <c r="C107">
        <v>14.53</v>
      </c>
      <c r="D107" s="3">
        <f t="shared" ref="D107" si="200">AVERAGE(C105:C107)</f>
        <v>14.603333333333333</v>
      </c>
      <c r="E107">
        <v>28.259999999999998</v>
      </c>
      <c r="F107" s="5">
        <f t="shared" ref="F107" si="201">E107-D107</f>
        <v>13.656666666666665</v>
      </c>
      <c r="H107" s="3">
        <f t="shared" si="132"/>
        <v>0.37266666666666382</v>
      </c>
      <c r="I107" s="3">
        <f t="shared" si="133"/>
        <v>0.77235356404294486</v>
      </c>
      <c r="J107" s="3">
        <f t="shared" ref="J107" si="202">AVERAGE(I105:I107)</f>
        <v>0.66023358259854803</v>
      </c>
      <c r="K107" s="3">
        <f t="shared" ref="K107" si="203">STDEV(I105:I107)</f>
        <v>9.8909440017848904E-2</v>
      </c>
    </row>
    <row r="108" spans="1:11" ht="15.75" thickBot="1">
      <c r="A108" s="1">
        <v>2023008</v>
      </c>
      <c r="B108" t="s">
        <v>6</v>
      </c>
      <c r="C108">
        <v>14.03</v>
      </c>
      <c r="D108" s="3"/>
      <c r="E108">
        <v>29.33</v>
      </c>
      <c r="F108" s="3">
        <f t="shared" ref="F108" si="204">E108-D110</f>
        <v>14.766666666666666</v>
      </c>
      <c r="H108" s="3">
        <f t="shared" si="132"/>
        <v>1.482666666666665</v>
      </c>
      <c r="I108" s="3">
        <f t="shared" si="133"/>
        <v>0.35782679600033607</v>
      </c>
      <c r="J108" s="3"/>
      <c r="K108" s="3"/>
    </row>
    <row r="109" spans="1:11" ht="15.75" thickBot="1">
      <c r="A109" s="1"/>
      <c r="C109">
        <v>14.95</v>
      </c>
      <c r="D109" s="3"/>
      <c r="E109">
        <v>29.08</v>
      </c>
      <c r="F109" s="3">
        <f t="shared" ref="F109" si="205">E109-D110</f>
        <v>14.516666666666666</v>
      </c>
      <c r="H109" s="3">
        <f t="shared" si="132"/>
        <v>1.232666666666665</v>
      </c>
      <c r="I109" s="3">
        <f t="shared" si="133"/>
        <v>0.42553017174222679</v>
      </c>
      <c r="J109" s="3"/>
      <c r="K109" s="3"/>
    </row>
    <row r="110" spans="1:11" ht="15.75" thickBot="1">
      <c r="A110" s="1"/>
      <c r="C110">
        <v>14.71</v>
      </c>
      <c r="D110" s="3">
        <f t="shared" ref="D110" si="206">AVERAGE(C108:C110)</f>
        <v>14.563333333333333</v>
      </c>
      <c r="E110">
        <v>29.33</v>
      </c>
      <c r="F110" s="5">
        <f t="shared" ref="F110" si="207">E110-D110</f>
        <v>14.766666666666666</v>
      </c>
      <c r="H110" s="3">
        <f t="shared" si="132"/>
        <v>1.482666666666665</v>
      </c>
      <c r="I110" s="3">
        <f t="shared" si="133"/>
        <v>0.35782679600033607</v>
      </c>
      <c r="J110" s="3">
        <f t="shared" ref="J110" si="208">AVERAGE(I108:I110)</f>
        <v>0.38039458791429964</v>
      </c>
      <c r="K110" s="3">
        <f t="shared" ref="K110" si="209">STDEV(I108:I110)</f>
        <v>3.908856220962699E-2</v>
      </c>
    </row>
    <row r="111" spans="1:11" ht="15.75" thickBot="1">
      <c r="A111" s="1">
        <v>2023009</v>
      </c>
      <c r="B111" t="s">
        <v>7</v>
      </c>
      <c r="C111">
        <v>15.608000000000001</v>
      </c>
      <c r="D111" s="3"/>
      <c r="E111">
        <v>29.84</v>
      </c>
      <c r="F111" s="3">
        <f t="shared" ref="F111" si="210">E111-D113</f>
        <v>14.592000000000001</v>
      </c>
      <c r="H111" s="3">
        <f t="shared" si="132"/>
        <v>1.3079999999999998</v>
      </c>
      <c r="I111" s="3">
        <f t="shared" si="133"/>
        <v>0.40388038880480409</v>
      </c>
      <c r="J111" s="3"/>
      <c r="K111" s="3"/>
    </row>
    <row r="112" spans="1:11" ht="15.75" thickBot="1">
      <c r="A112" s="1"/>
      <c r="C112">
        <v>15.108000000000001</v>
      </c>
      <c r="D112" s="3"/>
      <c r="E112">
        <v>29.04</v>
      </c>
      <c r="F112" s="3">
        <f t="shared" ref="F112" si="211">E112-D113</f>
        <v>13.792</v>
      </c>
      <c r="H112" s="3">
        <f t="shared" si="132"/>
        <v>0.50799999999999912</v>
      </c>
      <c r="I112" s="3">
        <f t="shared" si="133"/>
        <v>0.70319659995656014</v>
      </c>
      <c r="J112" s="3"/>
      <c r="K112" s="3"/>
    </row>
    <row r="113" spans="1:11" ht="15.75" thickBot="1">
      <c r="A113" s="1"/>
      <c r="C113">
        <v>15.028</v>
      </c>
      <c r="D113" s="3">
        <f t="shared" ref="D113" si="212">AVERAGE(C111:C113)</f>
        <v>15.247999999999999</v>
      </c>
      <c r="E113">
        <v>29.71</v>
      </c>
      <c r="F113" s="5">
        <f t="shared" ref="F113" si="213">E113-D113</f>
        <v>14.462000000000002</v>
      </c>
      <c r="H113" s="3">
        <f t="shared" si="132"/>
        <v>1.1780000000000008</v>
      </c>
      <c r="I113" s="3">
        <f t="shared" si="133"/>
        <v>0.44196376553183536</v>
      </c>
      <c r="J113" s="3">
        <f t="shared" ref="J113" si="214">AVERAGE(I111:I113)</f>
        <v>0.51634691809773325</v>
      </c>
      <c r="K113" s="3">
        <f t="shared" ref="K113" si="215">STDEV(I111:I113)</f>
        <v>0.16293308013964461</v>
      </c>
    </row>
    <row r="114" spans="1:11" ht="15.75" thickBot="1">
      <c r="A114" s="1">
        <v>2023010</v>
      </c>
      <c r="B114" t="s">
        <v>8</v>
      </c>
      <c r="C114">
        <v>15.788</v>
      </c>
      <c r="D114" s="3"/>
      <c r="E114">
        <v>29.95</v>
      </c>
      <c r="F114" s="3">
        <f t="shared" ref="F114" si="216">E114-D116</f>
        <v>14.373999999999999</v>
      </c>
      <c r="H114" s="3">
        <f t="shared" si="132"/>
        <v>1.0899999999999981</v>
      </c>
      <c r="I114" s="3">
        <f t="shared" si="133"/>
        <v>0.46976137460700651</v>
      </c>
      <c r="J114" s="3"/>
      <c r="K114" s="3"/>
    </row>
    <row r="115" spans="1:11" ht="15.75" thickBot="1">
      <c r="A115" s="1"/>
      <c r="C115">
        <v>15.72</v>
      </c>
      <c r="D115" s="3"/>
      <c r="E115">
        <v>29.59</v>
      </c>
      <c r="F115" s="3">
        <f t="shared" ref="F115" si="217">E115-D116</f>
        <v>14.013999999999999</v>
      </c>
      <c r="H115" s="3">
        <f t="shared" si="132"/>
        <v>0.72999999999999865</v>
      </c>
      <c r="I115" s="3">
        <f t="shared" si="133"/>
        <v>0.60290391384538078</v>
      </c>
      <c r="J115" s="3"/>
      <c r="K115" s="3"/>
    </row>
    <row r="116" spans="1:11" ht="15.75" thickBot="1">
      <c r="A116" s="1"/>
      <c r="C116">
        <v>15.22</v>
      </c>
      <c r="D116" s="3">
        <f t="shared" ref="D116" si="218">AVERAGE(C114:C116)</f>
        <v>15.576000000000001</v>
      </c>
      <c r="E116">
        <v>29.79</v>
      </c>
      <c r="F116" s="5">
        <f t="shared" ref="F116" si="219">E116-D116</f>
        <v>14.213999999999999</v>
      </c>
      <c r="H116" s="3">
        <f t="shared" si="132"/>
        <v>0.92999999999999794</v>
      </c>
      <c r="I116" s="3">
        <f t="shared" si="133"/>
        <v>0.52485834181153435</v>
      </c>
      <c r="J116" s="3">
        <f t="shared" ref="J116" si="220">AVERAGE(I114:I116)</f>
        <v>0.53250787675464062</v>
      </c>
      <c r="K116" s="3">
        <f t="shared" ref="K116" si="221">STDEV(I114:I116)</f>
        <v>6.690007830596903E-2</v>
      </c>
    </row>
    <row r="117" spans="1:11" ht="15.75" thickBot="1">
      <c r="A117" s="1">
        <v>20230011</v>
      </c>
      <c r="B117" t="s">
        <v>9</v>
      </c>
      <c r="C117">
        <v>15.04</v>
      </c>
      <c r="D117" s="3"/>
      <c r="E117">
        <v>29.46</v>
      </c>
      <c r="F117" s="3">
        <f t="shared" ref="F117" si="222">E117-D119</f>
        <v>14.570666666666668</v>
      </c>
      <c r="H117" s="3">
        <f t="shared" si="132"/>
        <v>1.2866666666666671</v>
      </c>
      <c r="I117" s="3">
        <f t="shared" si="133"/>
        <v>0.40989699919513567</v>
      </c>
      <c r="J117" s="3"/>
      <c r="K117" s="3"/>
    </row>
    <row r="118" spans="1:11" ht="15.75" thickBot="1">
      <c r="A118" s="1"/>
      <c r="C118">
        <v>14.9</v>
      </c>
      <c r="D118" s="3"/>
      <c r="E118">
        <v>29.060000000000002</v>
      </c>
      <c r="F118" s="3">
        <f t="shared" ref="F118" si="223">E118-D119</f>
        <v>14.170666666666669</v>
      </c>
      <c r="H118" s="3">
        <f t="shared" si="132"/>
        <v>0.88666666666666849</v>
      </c>
      <c r="I118" s="3">
        <f t="shared" si="133"/>
        <v>0.54086233304005171</v>
      </c>
      <c r="J118" s="3"/>
      <c r="K118" s="3"/>
    </row>
    <row r="119" spans="1:11" ht="15.75" thickBot="1">
      <c r="A119" s="1"/>
      <c r="C119">
        <v>14.728</v>
      </c>
      <c r="D119" s="3">
        <f t="shared" ref="D119" si="224">AVERAGE(C117:C119)</f>
        <v>14.889333333333333</v>
      </c>
      <c r="E119">
        <v>29.72</v>
      </c>
      <c r="F119" s="5">
        <f t="shared" ref="F119" si="225">E119-D119</f>
        <v>14.830666666666666</v>
      </c>
      <c r="H119" s="3">
        <f t="shared" si="132"/>
        <v>1.5466666666666651</v>
      </c>
      <c r="I119" s="3">
        <f t="shared" si="133"/>
        <v>0.34230003223779837</v>
      </c>
      <c r="J119" s="3">
        <f t="shared" ref="J119" si="226">AVERAGE(I117:I119)</f>
        <v>0.4310197881576619</v>
      </c>
      <c r="K119" s="3">
        <f t="shared" ref="K119" si="227">STDEV(I117:I119)</f>
        <v>0.10095234511955478</v>
      </c>
    </row>
    <row r="120" spans="1:11" ht="15.75" thickBot="1">
      <c r="A120" s="1">
        <v>20230012</v>
      </c>
      <c r="B120" t="s">
        <v>10</v>
      </c>
      <c r="C120">
        <v>15.228000000000002</v>
      </c>
      <c r="D120" s="3"/>
      <c r="E120">
        <v>29.92</v>
      </c>
      <c r="F120" s="3">
        <f t="shared" ref="F120" si="228">E120-D122</f>
        <v>14.491999999999999</v>
      </c>
      <c r="H120" s="3">
        <f t="shared" si="132"/>
        <v>1.2079999999999984</v>
      </c>
      <c r="I120" s="3">
        <f t="shared" si="133"/>
        <v>0.43286828275982964</v>
      </c>
      <c r="J120" s="3"/>
      <c r="K120" s="3"/>
    </row>
    <row r="121" spans="1:11" ht="15.75" thickBot="1">
      <c r="A121" s="1"/>
      <c r="C121">
        <v>15.148000000000001</v>
      </c>
      <c r="D121" s="3"/>
      <c r="E121">
        <v>29.59</v>
      </c>
      <c r="F121" s="3">
        <f t="shared" ref="F121" si="229">E121-D122</f>
        <v>14.161999999999997</v>
      </c>
      <c r="H121" s="3">
        <f t="shared" si="132"/>
        <v>0.87799999999999656</v>
      </c>
      <c r="I121" s="3">
        <f t="shared" si="133"/>
        <v>0.54412122083540315</v>
      </c>
      <c r="J121" s="3"/>
      <c r="K121" s="3"/>
    </row>
    <row r="122" spans="1:11" ht="15.75" thickBot="1">
      <c r="A122" s="1"/>
      <c r="C122">
        <v>15.908000000000001</v>
      </c>
      <c r="D122" s="3">
        <f t="shared" ref="D122" si="230">AVERAGE(C120:C122)</f>
        <v>15.428000000000003</v>
      </c>
      <c r="E122">
        <v>29.71</v>
      </c>
      <c r="F122" s="5">
        <f t="shared" ref="F122" si="231">E122-D122</f>
        <v>14.281999999999998</v>
      </c>
      <c r="H122" s="3">
        <f t="shared" si="132"/>
        <v>0.99799999999999756</v>
      </c>
      <c r="I122" s="3">
        <f t="shared" si="133"/>
        <v>0.50069362785566807</v>
      </c>
      <c r="J122" s="3">
        <f t="shared" ref="J122" si="232">AVERAGE(I120:I122)</f>
        <v>0.49256104381696691</v>
      </c>
      <c r="K122" s="3">
        <f t="shared" ref="K122" si="233">STDEV(I120:I122)</f>
        <v>5.6070564915753705E-2</v>
      </c>
    </row>
    <row r="123" spans="1:11" ht="15.75" thickBot="1">
      <c r="A123" s="1">
        <v>20230013</v>
      </c>
      <c r="B123" t="s">
        <v>11</v>
      </c>
      <c r="C123">
        <v>15.19</v>
      </c>
      <c r="D123" s="3"/>
      <c r="E123">
        <v>28.91</v>
      </c>
      <c r="F123" s="3">
        <f t="shared" ref="F123" si="234">E123-D125</f>
        <v>13.783333333333333</v>
      </c>
      <c r="H123" s="3">
        <f t="shared" si="132"/>
        <v>0.49933333333333252</v>
      </c>
      <c r="I123" s="3">
        <f t="shared" si="133"/>
        <v>0.70743360940857525</v>
      </c>
      <c r="J123" s="3"/>
      <c r="K123" s="3"/>
    </row>
    <row r="124" spans="1:11" ht="15.75" thickBot="1">
      <c r="A124" s="1"/>
      <c r="C124">
        <v>15.05</v>
      </c>
      <c r="D124" s="3"/>
      <c r="E124">
        <v>29.58</v>
      </c>
      <c r="F124" s="3">
        <f t="shared" ref="F124" si="235">E124-D125</f>
        <v>14.453333333333331</v>
      </c>
      <c r="H124" s="3">
        <f t="shared" si="132"/>
        <v>1.1693333333333307</v>
      </c>
      <c r="I124" s="3">
        <f t="shared" si="133"/>
        <v>0.44462675430641568</v>
      </c>
      <c r="J124" s="3"/>
      <c r="K124" s="3"/>
    </row>
    <row r="125" spans="1:11" ht="15.75" thickBot="1">
      <c r="A125" s="1"/>
      <c r="C125">
        <v>15.139999999999999</v>
      </c>
      <c r="D125" s="3">
        <f t="shared" ref="D125" si="236">AVERAGE(C123:C125)</f>
        <v>15.126666666666667</v>
      </c>
      <c r="E125">
        <v>29.279999999999998</v>
      </c>
      <c r="F125" s="5">
        <f t="shared" ref="F125" si="237">E125-D125</f>
        <v>14.153333333333331</v>
      </c>
      <c r="H125" s="3">
        <f t="shared" si="132"/>
        <v>0.86933333333332996</v>
      </c>
      <c r="I125" s="3">
        <f t="shared" si="133"/>
        <v>0.54739974458802665</v>
      </c>
      <c r="J125" s="3">
        <f t="shared" ref="J125" si="238">AVERAGE(I123:I125)</f>
        <v>0.56648670276767243</v>
      </c>
      <c r="K125" s="3">
        <f t="shared" ref="K125" si="239">STDEV(I123:I125)</f>
        <v>0.13243902276740677</v>
      </c>
    </row>
    <row r="126" spans="1:11" ht="15.75" thickBot="1">
      <c r="A126" s="1">
        <v>20230014</v>
      </c>
      <c r="B126" t="s">
        <v>12</v>
      </c>
      <c r="C126">
        <v>14.659999999999998</v>
      </c>
      <c r="D126" s="3"/>
      <c r="E126">
        <v>28.58</v>
      </c>
      <c r="F126" s="3">
        <f t="shared" ref="F126" si="240">E126-D128</f>
        <v>13.656666666666666</v>
      </c>
      <c r="H126" s="3">
        <f t="shared" si="132"/>
        <v>0.37266666666666559</v>
      </c>
      <c r="I126" s="3">
        <f t="shared" si="133"/>
        <v>0.77235356404294386</v>
      </c>
      <c r="J126" s="3"/>
      <c r="K126" s="3"/>
    </row>
    <row r="127" spans="1:11" ht="15.75" thickBot="1">
      <c r="A127" s="1"/>
      <c r="C127">
        <v>14.52</v>
      </c>
      <c r="D127" s="3"/>
      <c r="E127">
        <v>29.89</v>
      </c>
      <c r="F127" s="3">
        <f t="shared" ref="F127" si="241">E127-D128</f>
        <v>14.966666666666669</v>
      </c>
      <c r="H127" s="3">
        <f t="shared" si="132"/>
        <v>1.6826666666666679</v>
      </c>
      <c r="I127" s="3">
        <f t="shared" si="133"/>
        <v>0.31150631882053925</v>
      </c>
      <c r="J127" s="3"/>
      <c r="K127" s="3"/>
    </row>
    <row r="128" spans="1:11" ht="15.75" thickBot="1">
      <c r="A128" s="1"/>
      <c r="C128">
        <v>15.589999999999998</v>
      </c>
      <c r="D128" s="3">
        <f t="shared" ref="D128" si="242">AVERAGE(C126:C128)</f>
        <v>14.923333333333332</v>
      </c>
      <c r="E128">
        <v>29.82</v>
      </c>
      <c r="F128" s="5">
        <f t="shared" ref="F128" si="243">E128-D128</f>
        <v>14.896666666666668</v>
      </c>
      <c r="H128" s="3">
        <f t="shared" si="132"/>
        <v>1.6126666666666676</v>
      </c>
      <c r="I128" s="3">
        <f t="shared" si="133"/>
        <v>0.32699337991992639</v>
      </c>
      <c r="J128" s="3">
        <f t="shared" ref="J128" si="244">AVERAGE(I126:I128)</f>
        <v>0.4702844209278032</v>
      </c>
      <c r="K128" s="3">
        <f t="shared" ref="K128" si="245">STDEV(I126:I128)</f>
        <v>0.26171413351615241</v>
      </c>
    </row>
    <row r="129" spans="1:11" ht="15.75" thickBot="1">
      <c r="A129" s="1">
        <v>20230015</v>
      </c>
      <c r="B129" t="s">
        <v>13</v>
      </c>
      <c r="C129">
        <v>15.109999999999998</v>
      </c>
      <c r="D129" s="3"/>
      <c r="E129">
        <v>29.75</v>
      </c>
      <c r="F129" s="3">
        <f t="shared" ref="F129" si="246">E129-D131</f>
        <v>14.61</v>
      </c>
      <c r="H129" s="3">
        <f t="shared" si="132"/>
        <v>1.3259999999999987</v>
      </c>
      <c r="I129" s="3">
        <f t="shared" si="133"/>
        <v>0.39887261990451683</v>
      </c>
      <c r="J129" s="3"/>
      <c r="K129" s="3"/>
    </row>
    <row r="130" spans="1:11" ht="15.75" thickBot="1">
      <c r="A130" s="1"/>
      <c r="C130">
        <v>14.969999999999999</v>
      </c>
      <c r="D130" s="3"/>
      <c r="E130">
        <v>29.83</v>
      </c>
      <c r="F130" s="3">
        <f t="shared" ref="F130" si="247">E130-D131</f>
        <v>14.689999999999998</v>
      </c>
      <c r="H130" s="3">
        <f t="shared" si="132"/>
        <v>1.405999999999997</v>
      </c>
      <c r="I130" s="3">
        <f t="shared" si="133"/>
        <v>0.37735649213014072</v>
      </c>
      <c r="J130" s="3"/>
      <c r="K130" s="3"/>
    </row>
    <row r="131" spans="1:11" ht="15.75" thickBot="1">
      <c r="A131" s="1"/>
      <c r="C131">
        <v>15.34</v>
      </c>
      <c r="D131" s="3">
        <f t="shared" ref="D131" si="248">AVERAGE(C129:C131)</f>
        <v>15.14</v>
      </c>
      <c r="E131">
        <v>29.61</v>
      </c>
      <c r="F131" s="5">
        <f t="shared" ref="F131" si="249">E131-D131</f>
        <v>14.469999999999999</v>
      </c>
      <c r="H131" s="3">
        <f t="shared" si="132"/>
        <v>1.1859999999999982</v>
      </c>
      <c r="I131" s="3">
        <f t="shared" si="133"/>
        <v>0.43951978045589407</v>
      </c>
      <c r="J131" s="3">
        <f t="shared" ref="J131" si="250">AVERAGE(I129:I131)</f>
        <v>0.40524963083018389</v>
      </c>
      <c r="K131" s="3">
        <f t="shared" ref="K131" si="251">STDEV(I129:I131)</f>
        <v>3.1568470110653814E-2</v>
      </c>
    </row>
    <row r="132" spans="1:11" ht="15.75" thickBot="1">
      <c r="A132" s="1">
        <v>20230016</v>
      </c>
      <c r="B132" t="s">
        <v>14</v>
      </c>
      <c r="C132">
        <v>15.309999999999999</v>
      </c>
      <c r="D132" s="3"/>
      <c r="E132">
        <v>28.73</v>
      </c>
      <c r="F132" s="3">
        <f t="shared" ref="F132" si="252">E132-D134</f>
        <v>13.786666666666667</v>
      </c>
      <c r="H132" s="3">
        <f t="shared" si="132"/>
        <v>0.50266666666666637</v>
      </c>
      <c r="I132" s="3">
        <f t="shared" si="133"/>
        <v>0.70580097751920923</v>
      </c>
      <c r="J132" s="3"/>
      <c r="K132" s="3"/>
    </row>
    <row r="133" spans="1:11" ht="15.75" thickBot="1">
      <c r="A133" s="1"/>
      <c r="C133">
        <v>14.829999999999998</v>
      </c>
      <c r="D133" s="3"/>
      <c r="E133">
        <v>29.41</v>
      </c>
      <c r="F133" s="3">
        <f t="shared" ref="F133" si="253">E133-D134</f>
        <v>14.466666666666667</v>
      </c>
      <c r="H133" s="3">
        <f t="shared" si="132"/>
        <v>1.1826666666666661</v>
      </c>
      <c r="I133" s="3">
        <f t="shared" si="133"/>
        <v>0.44053646084092452</v>
      </c>
      <c r="J133" s="3"/>
      <c r="K133" s="3"/>
    </row>
    <row r="134" spans="1:11" ht="15.75" thickBot="1">
      <c r="A134" s="1"/>
      <c r="C134">
        <v>14.69</v>
      </c>
      <c r="D134" s="3">
        <f t="shared" ref="D134" si="254">AVERAGE(C132:C134)</f>
        <v>14.943333333333333</v>
      </c>
      <c r="E134">
        <v>29.46</v>
      </c>
      <c r="F134" s="5">
        <f t="shared" ref="F134" si="255">E134-D134</f>
        <v>14.516666666666667</v>
      </c>
      <c r="H134" s="3">
        <f t="shared" si="132"/>
        <v>1.2326666666666668</v>
      </c>
      <c r="I134" s="3">
        <f t="shared" si="133"/>
        <v>0.42553017174222635</v>
      </c>
      <c r="J134" s="3">
        <f t="shared" ref="J134" si="256">AVERAGE(I132:I134)</f>
        <v>0.52395587003412003</v>
      </c>
      <c r="K134" s="3">
        <f t="shared" ref="K134" si="257">STDEV(I132:I134)</f>
        <v>0.15766112239650631</v>
      </c>
    </row>
    <row r="135" spans="1:11" ht="15.75" thickBot="1">
      <c r="A135" s="1">
        <v>20230017</v>
      </c>
      <c r="B135" t="s">
        <v>15</v>
      </c>
      <c r="C135">
        <v>15.279999999999998</v>
      </c>
      <c r="D135" s="3"/>
      <c r="E135">
        <v>29.64</v>
      </c>
      <c r="F135" s="3">
        <f t="shared" ref="F135" si="258">E135-D137</f>
        <v>14.283333333333337</v>
      </c>
      <c r="H135" s="3">
        <f t="shared" si="132"/>
        <v>0.99933333333333607</v>
      </c>
      <c r="I135" s="3">
        <f t="shared" si="133"/>
        <v>0.50023110245207769</v>
      </c>
      <c r="J135" s="3"/>
      <c r="K135" s="3"/>
    </row>
    <row r="136" spans="1:11" ht="15.75" thickBot="1">
      <c r="A136" s="1"/>
      <c r="C136">
        <v>15.139999999999999</v>
      </c>
      <c r="D136" s="3"/>
      <c r="E136">
        <v>29.68</v>
      </c>
      <c r="F136" s="3">
        <f t="shared" ref="F136" si="259">E136-D137</f>
        <v>14.323333333333336</v>
      </c>
      <c r="H136" s="3">
        <f t="shared" si="132"/>
        <v>1.0393333333333352</v>
      </c>
      <c r="I136" s="3">
        <f t="shared" si="133"/>
        <v>0.48655225664951546</v>
      </c>
      <c r="J136" s="3"/>
      <c r="K136" s="3"/>
    </row>
    <row r="137" spans="1:11" ht="15.75" thickBot="1">
      <c r="A137" s="1"/>
      <c r="C137">
        <v>15.649999999999997</v>
      </c>
      <c r="D137" s="3">
        <f t="shared" ref="D137" si="260">AVERAGE(C135:C137)</f>
        <v>15.356666666666664</v>
      </c>
      <c r="E137">
        <v>29.79</v>
      </c>
      <c r="F137" s="5">
        <f t="shared" ref="F137" si="261">E137-D137</f>
        <v>14.433333333333335</v>
      </c>
      <c r="H137" s="3">
        <f t="shared" ref="H137:H170" si="262">F137-$G$5</f>
        <v>1.1493333333333347</v>
      </c>
      <c r="I137" s="3">
        <f t="shared" ref="I137:I170" si="263">POWER(2,-H137)</f>
        <v>0.45083351249726111</v>
      </c>
      <c r="J137" s="3">
        <f t="shared" ref="J137" si="264">AVERAGE(I135:I137)</f>
        <v>0.47920562386628474</v>
      </c>
      <c r="K137" s="3">
        <f t="shared" ref="K137" si="265">STDEV(I135:I137)</f>
        <v>2.5505102102810314E-2</v>
      </c>
    </row>
    <row r="138" spans="1:11" ht="15.75" thickBot="1">
      <c r="A138" s="1">
        <v>20230018</v>
      </c>
      <c r="B138" t="s">
        <v>16</v>
      </c>
      <c r="C138">
        <v>15.509999999999998</v>
      </c>
      <c r="D138" s="3"/>
      <c r="E138">
        <v>29.74</v>
      </c>
      <c r="F138" s="3">
        <f t="shared" ref="F138" si="266">E138-D140</f>
        <v>14.823333333333332</v>
      </c>
      <c r="H138" s="3">
        <f t="shared" si="262"/>
        <v>1.5393333333333317</v>
      </c>
      <c r="I138" s="3">
        <f t="shared" si="263"/>
        <v>0.34404440007849074</v>
      </c>
      <c r="J138" s="3"/>
      <c r="K138" s="3"/>
    </row>
    <row r="139" spans="1:11" ht="15.75" thickBot="1">
      <c r="A139" s="1"/>
      <c r="C139">
        <v>14.69</v>
      </c>
      <c r="D139" s="3"/>
      <c r="E139">
        <v>29.29</v>
      </c>
      <c r="F139" s="3">
        <f t="shared" ref="F139" si="267">E139-D140</f>
        <v>14.373333333333333</v>
      </c>
      <c r="H139" s="3">
        <f t="shared" si="262"/>
        <v>1.0893333333333324</v>
      </c>
      <c r="I139" s="3">
        <f t="shared" si="263"/>
        <v>0.46997850061813318</v>
      </c>
      <c r="J139" s="3"/>
      <c r="K139" s="3"/>
    </row>
    <row r="140" spans="1:11" ht="15.75" thickBot="1">
      <c r="A140" s="1"/>
      <c r="C140">
        <v>14.55</v>
      </c>
      <c r="D140" s="3">
        <f t="shared" ref="D140" si="268">AVERAGE(C138:C140)</f>
        <v>14.916666666666666</v>
      </c>
      <c r="E140">
        <v>29.15</v>
      </c>
      <c r="F140" s="5">
        <f t="shared" ref="F140" si="269">E140-D140</f>
        <v>14.233333333333333</v>
      </c>
      <c r="H140" s="3">
        <f t="shared" si="262"/>
        <v>0.94933333333333181</v>
      </c>
      <c r="I140" s="3">
        <f t="shared" si="263"/>
        <v>0.51787171418314004</v>
      </c>
      <c r="J140" s="3">
        <f t="shared" ref="J140" si="270">AVERAGE(I138:I140)</f>
        <v>0.44396487162658804</v>
      </c>
      <c r="K140" s="3">
        <f t="shared" ref="K140" si="271">STDEV(I138:I140)</f>
        <v>8.9785942397411847E-2</v>
      </c>
    </row>
    <row r="141" spans="1:11" ht="15.75" thickBot="1">
      <c r="A141" s="1">
        <v>20230019</v>
      </c>
      <c r="B141" t="s">
        <v>17</v>
      </c>
      <c r="C141">
        <v>14.028</v>
      </c>
      <c r="D141" s="3"/>
      <c r="E141">
        <v>29.43</v>
      </c>
      <c r="F141" s="3">
        <f t="shared" ref="F141" si="272">E141-D143</f>
        <v>15.101999999999999</v>
      </c>
      <c r="H141" s="3">
        <f t="shared" si="262"/>
        <v>1.8179999999999978</v>
      </c>
      <c r="I141" s="3">
        <f t="shared" si="263"/>
        <v>0.2836138712339889</v>
      </c>
      <c r="J141" s="3"/>
      <c r="K141" s="3"/>
    </row>
    <row r="142" spans="1:11" ht="15.75" thickBot="1">
      <c r="A142" s="1"/>
      <c r="C142">
        <v>14.548</v>
      </c>
      <c r="D142" s="3"/>
      <c r="E142">
        <v>29.009999999999998</v>
      </c>
      <c r="F142" s="3">
        <f t="shared" ref="F142" si="273">E142-D143</f>
        <v>14.681999999999997</v>
      </c>
      <c r="H142" s="3">
        <f t="shared" si="262"/>
        <v>1.3979999999999961</v>
      </c>
      <c r="I142" s="3">
        <f t="shared" si="263"/>
        <v>0.37945481324351454</v>
      </c>
      <c r="J142" s="3"/>
      <c r="K142" s="3"/>
    </row>
    <row r="143" spans="1:11" ht="15.75" thickBot="1">
      <c r="A143" s="1"/>
      <c r="C143">
        <v>14.408000000000001</v>
      </c>
      <c r="D143" s="3">
        <f t="shared" ref="D143" si="274">AVERAGE(C141:C143)</f>
        <v>14.328000000000001</v>
      </c>
      <c r="E143">
        <v>29.11</v>
      </c>
      <c r="F143" s="5">
        <f t="shared" ref="F143" si="275">E143-D143</f>
        <v>14.781999999999998</v>
      </c>
      <c r="H143" s="3">
        <f t="shared" si="262"/>
        <v>1.4979999999999976</v>
      </c>
      <c r="I143" s="3">
        <f t="shared" si="263"/>
        <v>0.3540438595536366</v>
      </c>
      <c r="J143" s="3">
        <f t="shared" ref="J143" si="276">AVERAGE(I141:I143)</f>
        <v>0.33903751467704674</v>
      </c>
      <c r="K143" s="3">
        <f t="shared" ref="K143" si="277">STDEV(I141:I143)</f>
        <v>4.9651428289976166E-2</v>
      </c>
    </row>
    <row r="144" spans="1:11" ht="15.75" thickBot="1">
      <c r="A144" s="1">
        <v>20230020</v>
      </c>
      <c r="B144" t="s">
        <v>18</v>
      </c>
      <c r="C144">
        <v>14.99</v>
      </c>
      <c r="D144" s="3"/>
      <c r="E144">
        <v>29.28</v>
      </c>
      <c r="F144" s="3">
        <f t="shared" ref="F144" si="278">E144-D146</f>
        <v>14.423333333333334</v>
      </c>
      <c r="H144" s="3">
        <f t="shared" si="262"/>
        <v>1.1393333333333331</v>
      </c>
      <c r="I144" s="3">
        <f t="shared" si="263"/>
        <v>0.45396930756068266</v>
      </c>
      <c r="J144" s="3"/>
      <c r="K144" s="3"/>
    </row>
    <row r="145" spans="1:11" ht="15.75" thickBot="1">
      <c r="A145" s="1"/>
      <c r="C145">
        <v>14.51</v>
      </c>
      <c r="D145" s="3"/>
      <c r="E145">
        <v>29.2</v>
      </c>
      <c r="F145" s="3">
        <f t="shared" ref="F145" si="279">E145-D146</f>
        <v>14.343333333333332</v>
      </c>
      <c r="H145" s="3">
        <f t="shared" si="262"/>
        <v>1.0593333333333312</v>
      </c>
      <c r="I145" s="3">
        <f t="shared" si="263"/>
        <v>0.4798537479528</v>
      </c>
      <c r="J145" s="3"/>
      <c r="K145" s="3"/>
    </row>
    <row r="146" spans="1:11" ht="15.75" thickBot="1">
      <c r="A146" s="1"/>
      <c r="C146">
        <v>15.07</v>
      </c>
      <c r="D146" s="3">
        <f t="shared" ref="D146" si="280">AVERAGE(C144:C146)</f>
        <v>14.856666666666667</v>
      </c>
      <c r="E146">
        <v>29.71</v>
      </c>
      <c r="F146" s="5">
        <f t="shared" ref="F146" si="281">E146-D146</f>
        <v>14.853333333333333</v>
      </c>
      <c r="H146" s="3">
        <f t="shared" si="262"/>
        <v>1.5693333333333328</v>
      </c>
      <c r="I146" s="3">
        <f t="shared" si="263"/>
        <v>0.33696406870799089</v>
      </c>
      <c r="J146" s="3">
        <f t="shared" ref="J146" si="282">AVERAGE(I144:I146)</f>
        <v>0.42359570807382446</v>
      </c>
      <c r="K146" s="3">
        <f t="shared" ref="K146" si="283">STDEV(I144:I146)</f>
        <v>7.613331575606154E-2</v>
      </c>
    </row>
    <row r="147" spans="1:11" ht="15.75" thickBot="1">
      <c r="A147" s="1">
        <v>20230021</v>
      </c>
      <c r="B147" t="s">
        <v>19</v>
      </c>
      <c r="C147">
        <v>15.459999999999999</v>
      </c>
      <c r="D147" s="3"/>
      <c r="E147">
        <v>29.41</v>
      </c>
      <c r="F147" s="3">
        <f t="shared" ref="F147" si="284">E147-D149</f>
        <v>14.316666666666666</v>
      </c>
      <c r="H147" s="3">
        <f t="shared" si="262"/>
        <v>1.0326666666666657</v>
      </c>
      <c r="I147" s="3">
        <f t="shared" si="263"/>
        <v>0.48880580828190162</v>
      </c>
      <c r="J147" s="3"/>
      <c r="K147" s="3"/>
    </row>
    <row r="148" spans="1:11" ht="15.75" thickBot="1">
      <c r="A148" s="1"/>
      <c r="C148">
        <v>14.979999999999999</v>
      </c>
      <c r="D148" s="3"/>
      <c r="E148">
        <v>29.64</v>
      </c>
      <c r="F148" s="3">
        <f t="shared" ref="F148" si="285">E148-D149</f>
        <v>14.546666666666667</v>
      </c>
      <c r="H148" s="3">
        <f t="shared" si="262"/>
        <v>1.2626666666666662</v>
      </c>
      <c r="I148" s="3">
        <f t="shared" si="263"/>
        <v>0.41677288743998764</v>
      </c>
      <c r="J148" s="3"/>
      <c r="K148" s="3"/>
    </row>
    <row r="149" spans="1:11" ht="15.75" thickBot="1">
      <c r="A149" s="1"/>
      <c r="C149">
        <v>14.84</v>
      </c>
      <c r="D149" s="3">
        <f t="shared" ref="D149" si="286">AVERAGE(C147:C149)</f>
        <v>15.093333333333334</v>
      </c>
      <c r="E149">
        <v>29.29</v>
      </c>
      <c r="F149" s="5">
        <f t="shared" ref="F149" si="287">E149-D149</f>
        <v>14.196666666666665</v>
      </c>
      <c r="H149" s="3">
        <f t="shared" si="262"/>
        <v>0.91266666666666474</v>
      </c>
      <c r="I149" s="3">
        <f t="shared" si="263"/>
        <v>0.53120231286517128</v>
      </c>
      <c r="J149" s="3">
        <f t="shared" ref="J149" si="288">AVERAGE(I147:I149)</f>
        <v>0.47892700286235351</v>
      </c>
      <c r="K149" s="3">
        <f t="shared" ref="K149" si="289">STDEV(I147:I149)</f>
        <v>5.7850811992334092E-2</v>
      </c>
    </row>
    <row r="150" spans="1:11" ht="15.75" thickBot="1">
      <c r="A150" s="1">
        <v>20230022</v>
      </c>
      <c r="B150" t="s">
        <v>20</v>
      </c>
      <c r="C150">
        <v>13.91</v>
      </c>
      <c r="D150" s="3"/>
      <c r="E150">
        <v>28.509999999999998</v>
      </c>
      <c r="F150" s="3">
        <f t="shared" ref="F150" si="290">E150-D152</f>
        <v>14.299999999999999</v>
      </c>
      <c r="H150" s="3">
        <f t="shared" si="262"/>
        <v>1.0159999999999982</v>
      </c>
      <c r="I150" s="3">
        <f t="shared" si="263"/>
        <v>0.4944854581904663</v>
      </c>
      <c r="J150" s="3"/>
      <c r="K150" s="3"/>
    </row>
    <row r="151" spans="1:11" ht="15.75" thickBot="1">
      <c r="A151" s="1"/>
      <c r="C151">
        <v>14.43</v>
      </c>
      <c r="D151" s="3"/>
      <c r="E151">
        <v>28.41</v>
      </c>
      <c r="F151" s="3">
        <f t="shared" ref="F151" si="291">E151-D152</f>
        <v>14.200000000000001</v>
      </c>
      <c r="H151" s="3">
        <f t="shared" si="262"/>
        <v>0.91600000000000037</v>
      </c>
      <c r="I151" s="3">
        <f t="shared" si="263"/>
        <v>0.52997639169864075</v>
      </c>
      <c r="J151" s="3"/>
      <c r="K151" s="3"/>
    </row>
    <row r="152" spans="1:11" ht="15.75" thickBot="1">
      <c r="A152" s="1"/>
      <c r="C152">
        <v>14.29</v>
      </c>
      <c r="D152" s="3">
        <f t="shared" ref="D152" si="292">AVERAGE(C150:C152)</f>
        <v>14.209999999999999</v>
      </c>
      <c r="E152">
        <v>28.09</v>
      </c>
      <c r="F152" s="5">
        <f t="shared" ref="F152" si="293">E152-D152</f>
        <v>13.88</v>
      </c>
      <c r="H152" s="3">
        <f t="shared" si="262"/>
        <v>0.59600000000000009</v>
      </c>
      <c r="I152" s="3">
        <f t="shared" si="263"/>
        <v>0.66158571995406001</v>
      </c>
      <c r="J152" s="3">
        <f t="shared" ref="J152" si="294">AVERAGE(I150:I152)</f>
        <v>0.56201585661438902</v>
      </c>
      <c r="K152" s="3">
        <f t="shared" ref="K152" si="295">STDEV(I150:I152)</f>
        <v>8.8037036833544496E-2</v>
      </c>
    </row>
    <row r="153" spans="1:11" ht="15.75" thickBot="1">
      <c r="A153" s="1">
        <v>20230023</v>
      </c>
      <c r="B153" t="s">
        <v>21</v>
      </c>
      <c r="C153">
        <v>15.66</v>
      </c>
      <c r="D153" s="3"/>
      <c r="E153">
        <v>29.6</v>
      </c>
      <c r="F153" s="3">
        <f t="shared" ref="F153" si="296">E153-D155</f>
        <v>14.120000000000003</v>
      </c>
      <c r="H153" s="3">
        <f t="shared" si="262"/>
        <v>0.83600000000000207</v>
      </c>
      <c r="I153" s="3">
        <f t="shared" si="263"/>
        <v>0.56019460709708724</v>
      </c>
      <c r="J153" s="3"/>
      <c r="K153" s="3"/>
    </row>
    <row r="154" spans="1:11" ht="15.75" thickBot="1">
      <c r="A154" s="1"/>
      <c r="C154">
        <v>15.629999999999999</v>
      </c>
      <c r="D154" s="3"/>
      <c r="E154">
        <v>29.71</v>
      </c>
      <c r="F154" s="3">
        <f t="shared" ref="F154" si="297">E154-D155</f>
        <v>14.230000000000002</v>
      </c>
      <c r="H154" s="3">
        <f t="shared" si="262"/>
        <v>0.94600000000000151</v>
      </c>
      <c r="I154" s="3">
        <f t="shared" si="263"/>
        <v>0.51906963527152805</v>
      </c>
      <c r="J154" s="3"/>
      <c r="K154" s="3"/>
    </row>
    <row r="155" spans="1:11" ht="15.75" thickBot="1">
      <c r="A155" s="1"/>
      <c r="C155">
        <v>15.149999999999999</v>
      </c>
      <c r="D155" s="3">
        <f t="shared" ref="D155" si="298">AVERAGE(C153:C155)</f>
        <v>15.479999999999999</v>
      </c>
      <c r="E155">
        <v>29.93</v>
      </c>
      <c r="F155" s="5">
        <f t="shared" ref="F155" si="299">E155-D155</f>
        <v>14.450000000000001</v>
      </c>
      <c r="H155" s="3">
        <f t="shared" si="262"/>
        <v>1.1660000000000004</v>
      </c>
      <c r="I155" s="3">
        <f t="shared" si="263"/>
        <v>0.44565524794848543</v>
      </c>
      <c r="J155" s="3">
        <f t="shared" ref="J155" si="300">AVERAGE(I153:I155)</f>
        <v>0.50830649677236683</v>
      </c>
      <c r="K155" s="3">
        <f t="shared" ref="K155" si="301">STDEV(I153:I155)</f>
        <v>5.8023271721846154E-2</v>
      </c>
    </row>
    <row r="156" spans="1:11" ht="15.75" thickBot="1">
      <c r="A156" s="1">
        <v>20230024</v>
      </c>
      <c r="B156" t="s">
        <v>22</v>
      </c>
      <c r="C156">
        <v>15.01</v>
      </c>
      <c r="D156" s="3"/>
      <c r="E156">
        <v>29.830000000000002</v>
      </c>
      <c r="F156" s="3">
        <f t="shared" ref="F156" si="302">E156-D158</f>
        <v>14.473333333333334</v>
      </c>
      <c r="H156" s="3">
        <f t="shared" si="262"/>
        <v>1.1893333333333338</v>
      </c>
      <c r="I156" s="3">
        <f t="shared" si="263"/>
        <v>0.43850544638971967</v>
      </c>
      <c r="J156" s="3"/>
      <c r="K156" s="3"/>
    </row>
    <row r="157" spans="1:11" ht="15.75" thickBot="1">
      <c r="A157" s="1"/>
      <c r="C157">
        <v>15.599999999999998</v>
      </c>
      <c r="D157" s="3"/>
      <c r="E157">
        <v>29.51</v>
      </c>
      <c r="F157" s="3">
        <f t="shared" ref="F157" si="303">E157-D158</f>
        <v>14.153333333333334</v>
      </c>
      <c r="H157" s="3">
        <f t="shared" si="262"/>
        <v>0.86933333333333351</v>
      </c>
      <c r="I157" s="3">
        <f t="shared" si="263"/>
        <v>0.54739974458802532</v>
      </c>
      <c r="J157" s="3"/>
      <c r="K157" s="3"/>
    </row>
    <row r="158" spans="1:11" ht="15.75" thickBot="1">
      <c r="A158" s="1"/>
      <c r="C158">
        <v>15.459999999999999</v>
      </c>
      <c r="D158" s="3">
        <f t="shared" ref="D158" si="304">AVERAGE(C156:C158)</f>
        <v>15.356666666666667</v>
      </c>
      <c r="E158">
        <v>30.02</v>
      </c>
      <c r="F158" s="5">
        <f t="shared" ref="F158" si="305">E158-D158</f>
        <v>14.663333333333332</v>
      </c>
      <c r="H158" s="3">
        <f t="shared" si="262"/>
        <v>1.3793333333333315</v>
      </c>
      <c r="I158" s="3">
        <f t="shared" si="263"/>
        <v>0.3843963831334708</v>
      </c>
      <c r="J158" s="3">
        <f t="shared" ref="J158" si="306">AVERAGE(I156:I158)</f>
        <v>0.45676719137040528</v>
      </c>
      <c r="K158" s="3">
        <f t="shared" ref="K158" si="307">STDEV(I156:I158)</f>
        <v>8.3021939622461585E-2</v>
      </c>
    </row>
    <row r="159" spans="1:11" ht="15.75" thickBot="1">
      <c r="A159" s="1">
        <v>20230025</v>
      </c>
      <c r="B159" t="s">
        <v>23</v>
      </c>
      <c r="C159">
        <v>15.969999999999997</v>
      </c>
      <c r="D159" s="3"/>
      <c r="E159">
        <v>29.57</v>
      </c>
      <c r="F159" s="3">
        <f t="shared" ref="F159" si="308">E159-D161</f>
        <v>14.246666666666668</v>
      </c>
      <c r="H159" s="3">
        <f t="shared" si="262"/>
        <v>0.96266666666666723</v>
      </c>
      <c r="I159" s="3">
        <f t="shared" si="263"/>
        <v>0.51310761200537003</v>
      </c>
      <c r="J159" s="3"/>
      <c r="K159" s="3"/>
    </row>
    <row r="160" spans="1:11" ht="15.75" thickBot="1">
      <c r="A160" s="1"/>
      <c r="C160">
        <v>15.829999999999998</v>
      </c>
      <c r="D160" s="3"/>
      <c r="E160">
        <v>29.86</v>
      </c>
      <c r="F160" s="3">
        <f t="shared" ref="F160" si="309">E160-D161</f>
        <v>14.536666666666667</v>
      </c>
      <c r="H160" s="3">
        <f t="shared" si="262"/>
        <v>1.2526666666666664</v>
      </c>
      <c r="I160" s="3">
        <f t="shared" si="263"/>
        <v>0.41967177212085965</v>
      </c>
      <c r="J160" s="3"/>
      <c r="K160" s="3"/>
    </row>
    <row r="161" spans="1:11" ht="15.75" thickBot="1">
      <c r="A161" s="1"/>
      <c r="C161">
        <v>14.17</v>
      </c>
      <c r="D161" s="3">
        <f t="shared" ref="D161" si="310">AVERAGE(C159:C161)</f>
        <v>15.323333333333332</v>
      </c>
      <c r="E161">
        <v>29.76</v>
      </c>
      <c r="F161" s="5">
        <f t="shared" ref="F161" si="311">E161-D161</f>
        <v>14.436666666666669</v>
      </c>
      <c r="H161" s="3">
        <f t="shared" si="262"/>
        <v>1.1526666666666685</v>
      </c>
      <c r="I161" s="3">
        <f t="shared" si="263"/>
        <v>0.44979306833471516</v>
      </c>
      <c r="J161" s="3">
        <f t="shared" ref="J161" si="312">AVERAGE(I159:I161)</f>
        <v>0.4608574841536483</v>
      </c>
      <c r="K161" s="3">
        <f t="shared" ref="K161" si="313">STDEV(I159:I161)</f>
        <v>4.7690460438033704E-2</v>
      </c>
    </row>
    <row r="162" spans="1:11" ht="15.75" thickBot="1">
      <c r="A162" s="1">
        <v>20230026</v>
      </c>
      <c r="B162" t="s">
        <v>24</v>
      </c>
      <c r="C162">
        <v>14.248000000000001</v>
      </c>
      <c r="D162" s="3"/>
      <c r="E162">
        <v>29.44</v>
      </c>
      <c r="F162" s="3">
        <f t="shared" ref="F162" si="314">E162-D164</f>
        <v>15.114666666666666</v>
      </c>
      <c r="H162" s="3">
        <f t="shared" si="262"/>
        <v>1.8306666666666658</v>
      </c>
      <c r="I162" s="3">
        <f t="shared" si="263"/>
        <v>0.28113467934468078</v>
      </c>
      <c r="J162" s="3"/>
      <c r="K162" s="3"/>
    </row>
    <row r="163" spans="1:11" ht="15.75" thickBot="1">
      <c r="A163" s="1"/>
      <c r="C163">
        <v>14.360000000000001</v>
      </c>
      <c r="D163" s="3"/>
      <c r="E163">
        <v>29.95</v>
      </c>
      <c r="F163" s="3">
        <f t="shared" ref="F163" si="315">E163-D164</f>
        <v>15.624666666666664</v>
      </c>
      <c r="H163" s="3">
        <f t="shared" si="262"/>
        <v>2.3406666666666638</v>
      </c>
      <c r="I163" s="3">
        <f t="shared" si="263"/>
        <v>0.19741907989894117</v>
      </c>
      <c r="J163" s="3"/>
      <c r="K163" s="3"/>
    </row>
    <row r="164" spans="1:11" ht="15.75" thickBot="1">
      <c r="A164" s="1"/>
      <c r="C164">
        <v>14.368000000000002</v>
      </c>
      <c r="D164" s="3">
        <f t="shared" ref="D164" si="316">AVERAGE(C162:C164)</f>
        <v>14.325333333333335</v>
      </c>
      <c r="E164">
        <v>28.65</v>
      </c>
      <c r="F164" s="5">
        <f t="shared" ref="F164" si="317">E164-D164</f>
        <v>14.324666666666664</v>
      </c>
      <c r="H164" s="3">
        <f t="shared" si="262"/>
        <v>1.0406666666666631</v>
      </c>
      <c r="I164" s="3">
        <f t="shared" si="263"/>
        <v>0.48610279461055034</v>
      </c>
      <c r="J164" s="3">
        <f t="shared" ref="J164" si="318">AVERAGE(I162:I164)</f>
        <v>0.3215521846180574</v>
      </c>
      <c r="K164" s="3">
        <f t="shared" ref="K164" si="319">STDEV(I162:I164)</f>
        <v>0.14852525992004195</v>
      </c>
    </row>
    <row r="165" spans="1:11" ht="15.75" thickBot="1">
      <c r="A165" s="1">
        <v>20230027</v>
      </c>
      <c r="B165" t="s">
        <v>25</v>
      </c>
      <c r="C165">
        <v>14.250000000000002</v>
      </c>
      <c r="D165" s="3"/>
      <c r="E165">
        <v>28.869999999999997</v>
      </c>
      <c r="F165" s="3">
        <f t="shared" ref="F165" si="320">E165-D167</f>
        <v>14.386666666666663</v>
      </c>
      <c r="H165" s="3">
        <f t="shared" si="262"/>
        <v>1.1026666666666625</v>
      </c>
      <c r="I165" s="3">
        <f t="shared" si="263"/>
        <v>0.46565498663392041</v>
      </c>
      <c r="J165" s="3"/>
      <c r="K165" s="3"/>
    </row>
    <row r="166" spans="1:11" ht="15.75" thickBot="1">
      <c r="A166" s="1"/>
      <c r="C166">
        <v>14.270000000000001</v>
      </c>
      <c r="D166" s="3"/>
      <c r="E166">
        <v>28.77</v>
      </c>
      <c r="F166" s="3">
        <f t="shared" ref="F166" si="321">E166-D167</f>
        <v>14.286666666666665</v>
      </c>
      <c r="H166" s="3">
        <f t="shared" si="262"/>
        <v>1.0026666666666646</v>
      </c>
      <c r="I166" s="3">
        <f t="shared" si="263"/>
        <v>0.49907665737192741</v>
      </c>
      <c r="J166" s="3"/>
      <c r="K166" s="3"/>
    </row>
    <row r="167" spans="1:11" ht="15.75" thickBot="1">
      <c r="A167" s="1"/>
      <c r="C167">
        <v>14.930000000000001</v>
      </c>
      <c r="D167" s="3">
        <f t="shared" ref="D167" si="322">AVERAGE(C165:C167)</f>
        <v>14.483333333333334</v>
      </c>
      <c r="E167">
        <v>28.45</v>
      </c>
      <c r="F167" s="5">
        <f t="shared" ref="F167" si="323">E167-D167</f>
        <v>13.966666666666665</v>
      </c>
      <c r="H167" s="3">
        <f t="shared" si="262"/>
        <v>0.68266666666666431</v>
      </c>
      <c r="I167" s="3">
        <f t="shared" si="263"/>
        <v>0.62301263764108006</v>
      </c>
      <c r="J167" s="3">
        <f t="shared" ref="J167" si="324">AVERAGE(I165:I167)</f>
        <v>0.52924809388230931</v>
      </c>
      <c r="K167" s="3">
        <f t="shared" ref="K167" si="325">STDEV(I165:I167)</f>
        <v>8.2904126968732908E-2</v>
      </c>
    </row>
    <row r="168" spans="1:11" ht="15.75" thickBot="1">
      <c r="A168" s="1">
        <v>20230028</v>
      </c>
      <c r="B168" t="s">
        <v>26</v>
      </c>
      <c r="C168">
        <v>14.218000000000002</v>
      </c>
      <c r="D168" s="3"/>
      <c r="E168">
        <v>28.959999999999997</v>
      </c>
      <c r="F168" s="3">
        <f t="shared" ref="F168" si="326">E168-D170</f>
        <v>14.694666666666661</v>
      </c>
      <c r="H168" s="3">
        <f t="shared" si="262"/>
        <v>1.4106666666666605</v>
      </c>
      <c r="I168" s="3">
        <f t="shared" si="263"/>
        <v>0.37613783410120771</v>
      </c>
      <c r="J168" s="3"/>
      <c r="K168" s="3"/>
    </row>
    <row r="169" spans="1:11">
      <c r="C169">
        <v>14.238000000000001</v>
      </c>
      <c r="D169" s="3"/>
      <c r="E169">
        <v>28.55</v>
      </c>
      <c r="F169" s="3">
        <f t="shared" ref="F169" si="327">E169-D170</f>
        <v>14.284666666666665</v>
      </c>
      <c r="H169" s="3">
        <f t="shared" si="262"/>
        <v>1.0006666666666639</v>
      </c>
      <c r="I169" s="3">
        <f t="shared" si="263"/>
        <v>0.49976900431526061</v>
      </c>
      <c r="J169" s="3"/>
      <c r="K169" s="3"/>
    </row>
    <row r="170" spans="1:11">
      <c r="C170">
        <v>14.34</v>
      </c>
      <c r="D170" s="3">
        <f t="shared" ref="D170" si="328">AVERAGE(C168:C170)</f>
        <v>14.265333333333336</v>
      </c>
      <c r="E170">
        <v>28.77</v>
      </c>
      <c r="F170" s="5">
        <f t="shared" ref="F170" si="329">E170-D170</f>
        <v>14.504666666666663</v>
      </c>
      <c r="H170" s="3">
        <f t="shared" si="262"/>
        <v>1.2206666666666628</v>
      </c>
      <c r="I170" s="3">
        <f t="shared" si="263"/>
        <v>0.42908439330799375</v>
      </c>
      <c r="J170" s="3">
        <f t="shared" ref="J170" si="330">AVERAGE(I168:I170)</f>
        <v>0.43499707724148734</v>
      </c>
      <c r="K170" s="3">
        <f t="shared" ref="K170" si="331">STDEV(I168:I170)</f>
        <v>6.2027303952349261E-2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0BEF-6C2E-4A1F-AD4F-A1AD557268AA}">
  <dimension ref="A1:R170"/>
  <sheetViews>
    <sheetView workbookViewId="0">
      <selection activeCell="I2" sqref="I2:K2"/>
    </sheetView>
  </sheetViews>
  <sheetFormatPr defaultRowHeight="13.9"/>
  <cols>
    <col min="1" max="1" width="9.46484375" bestFit="1" customWidth="1"/>
    <col min="3" max="8" width="9.1328125" bestFit="1" customWidth="1"/>
    <col min="9" max="9" width="20.46484375" style="17" customWidth="1"/>
    <col min="10" max="10" width="12.86328125" customWidth="1"/>
    <col min="11" max="11" width="12.46484375" customWidth="1"/>
  </cols>
  <sheetData>
    <row r="1" spans="1:18">
      <c r="C1" t="s">
        <v>32</v>
      </c>
      <c r="E1" s="14" t="s">
        <v>64</v>
      </c>
    </row>
    <row r="2" spans="1:18">
      <c r="C2" s="14" t="s">
        <v>27</v>
      </c>
      <c r="D2" s="14"/>
      <c r="E2" s="14" t="s">
        <v>27</v>
      </c>
      <c r="F2" s="14" t="s">
        <v>28</v>
      </c>
      <c r="G2" s="14"/>
      <c r="H2" s="14" t="s">
        <v>29</v>
      </c>
      <c r="I2" s="4" t="s">
        <v>66</v>
      </c>
      <c r="J2" s="4" t="s">
        <v>67</v>
      </c>
      <c r="K2" s="4" t="s">
        <v>68</v>
      </c>
    </row>
    <row r="3" spans="1:18" ht="15.75" thickBot="1">
      <c r="A3" s="15">
        <v>2023001</v>
      </c>
      <c r="B3" t="s">
        <v>33</v>
      </c>
      <c r="C3">
        <v>14.136000000000001</v>
      </c>
      <c r="E3">
        <v>28.37</v>
      </c>
      <c r="F3" s="2">
        <f>E3-D5</f>
        <v>14.222666666666667</v>
      </c>
      <c r="H3" s="2">
        <f t="shared" ref="H3:H66" si="0">F3-$G$5</f>
        <v>-4.3333333333333002E-2</v>
      </c>
      <c r="I3" s="20">
        <f>POWER(2,-H3)</f>
        <v>1.0304920203292973</v>
      </c>
      <c r="J3" s="2"/>
      <c r="K3" s="2"/>
      <c r="M3" s="3">
        <v>1.000546185469301</v>
      </c>
      <c r="N3">
        <v>2.1933786201712584</v>
      </c>
    </row>
    <row r="4" spans="1:18" ht="15.75" thickBot="1">
      <c r="A4" s="15"/>
      <c r="C4">
        <v>14.15</v>
      </c>
      <c r="E4">
        <v>28.39</v>
      </c>
      <c r="F4" s="2">
        <f>E4-D5</f>
        <v>14.242666666666667</v>
      </c>
      <c r="H4" s="2">
        <f t="shared" si="0"/>
        <v>-2.3333333333333428E-2</v>
      </c>
      <c r="I4" s="20">
        <f t="shared" ref="I4:I67" si="1">POWER(2,-H4)</f>
        <v>1.016304932168189</v>
      </c>
      <c r="J4" s="2"/>
      <c r="K4" s="2"/>
      <c r="M4" s="3">
        <v>1.1008371566237327</v>
      </c>
      <c r="N4">
        <v>1.2236428074442973</v>
      </c>
      <c r="Q4" s="11"/>
      <c r="R4" s="11"/>
    </row>
    <row r="5" spans="1:18" ht="15.75" thickBot="1">
      <c r="A5" s="15"/>
      <c r="C5">
        <v>14.156000000000001</v>
      </c>
      <c r="D5" s="2">
        <f>AVERAGE(C3:C5)</f>
        <v>14.147333333333334</v>
      </c>
      <c r="E5">
        <v>28.48</v>
      </c>
      <c r="F5" s="2">
        <f>E5-D5</f>
        <v>14.332666666666666</v>
      </c>
      <c r="G5" s="2">
        <f>AVERAGE(F3:F5)</f>
        <v>14.266</v>
      </c>
      <c r="H5" s="2">
        <f t="shared" si="0"/>
        <v>6.666666666666643E-2</v>
      </c>
      <c r="I5" s="20">
        <f t="shared" si="1"/>
        <v>0.95484160391041673</v>
      </c>
      <c r="J5" s="2">
        <f>AVERAGE(I3:I5)</f>
        <v>1.000546185469301</v>
      </c>
      <c r="K5" s="2">
        <f>STDEV(I3:I5)</f>
        <v>4.0211937894452356E-2</v>
      </c>
      <c r="M5" s="3">
        <v>1.0505473212043046</v>
      </c>
      <c r="N5">
        <v>1.2281514768669839</v>
      </c>
      <c r="Q5" s="11"/>
      <c r="R5" s="11"/>
    </row>
    <row r="6" spans="1:18" ht="15.75" thickBot="1">
      <c r="A6" s="15">
        <v>2023002</v>
      </c>
      <c r="B6" t="s">
        <v>34</v>
      </c>
      <c r="C6">
        <v>14.17</v>
      </c>
      <c r="E6">
        <v>28.08</v>
      </c>
      <c r="F6" s="2">
        <f t="shared" ref="F6" si="2">E6-D8</f>
        <v>13.87533333333333</v>
      </c>
      <c r="H6" s="2">
        <f t="shared" si="0"/>
        <v>-0.39066666666666983</v>
      </c>
      <c r="I6" s="20">
        <f t="shared" si="1"/>
        <v>1.3109990741160049</v>
      </c>
      <c r="J6" s="2"/>
      <c r="K6" s="2"/>
      <c r="M6" s="3">
        <v>1.0839644240744171</v>
      </c>
      <c r="N6">
        <v>1.446078226326196</v>
      </c>
      <c r="Q6" s="11"/>
      <c r="R6" s="11"/>
    </row>
    <row r="7" spans="1:18" ht="15.75" thickBot="1">
      <c r="A7" s="15"/>
      <c r="C7">
        <v>14.17</v>
      </c>
      <c r="E7">
        <v>28.15</v>
      </c>
      <c r="F7" s="2">
        <f t="shared" ref="F7" si="3">E7-D8</f>
        <v>13.94533333333333</v>
      </c>
      <c r="H7" s="2">
        <f t="shared" si="0"/>
        <v>-0.32066666666666954</v>
      </c>
      <c r="I7" s="20">
        <f t="shared" si="1"/>
        <v>1.2489075334033262</v>
      </c>
      <c r="J7" s="2"/>
      <c r="K7" s="2"/>
      <c r="M7" s="3">
        <v>1.1446695653256966</v>
      </c>
      <c r="N7">
        <v>2.1876932305349297</v>
      </c>
      <c r="Q7" s="11"/>
      <c r="R7" s="11"/>
    </row>
    <row r="8" spans="1:18" ht="15.75" thickBot="1">
      <c r="A8" s="15"/>
      <c r="C8">
        <v>14.274000000000001</v>
      </c>
      <c r="D8" s="2">
        <f t="shared" ref="D8" si="4">AVERAGE(C6:C8)</f>
        <v>14.204666666666668</v>
      </c>
      <c r="E8">
        <v>28.9</v>
      </c>
      <c r="F8" s="2">
        <f t="shared" ref="F8" si="5">E8-D8</f>
        <v>14.69533333333333</v>
      </c>
      <c r="H8" s="2">
        <f t="shared" si="0"/>
        <v>0.42933333333333046</v>
      </c>
      <c r="I8" s="20">
        <f t="shared" si="1"/>
        <v>0.74260486235186696</v>
      </c>
      <c r="J8" s="2">
        <f>AVERAGE(I6:I8)</f>
        <v>1.1008371566237327</v>
      </c>
      <c r="K8" s="2">
        <f>STDEV(I6:I8)</f>
        <v>0.3117877841601272</v>
      </c>
      <c r="M8" s="3">
        <v>1.2463078671414316</v>
      </c>
      <c r="N8">
        <v>2.1516973163258677</v>
      </c>
      <c r="Q8" s="11"/>
      <c r="R8" s="11"/>
    </row>
    <row r="9" spans="1:18" ht="15.75" thickBot="1">
      <c r="A9" s="15">
        <v>2023003</v>
      </c>
      <c r="B9" t="s">
        <v>35</v>
      </c>
      <c r="C9">
        <v>14.31</v>
      </c>
      <c r="E9">
        <v>28.15</v>
      </c>
      <c r="F9" s="2">
        <f t="shared" ref="F9" si="6">E9-D11</f>
        <v>13.819999999999999</v>
      </c>
      <c r="H9" s="2">
        <f t="shared" si="0"/>
        <v>-0.44600000000000151</v>
      </c>
      <c r="I9" s="20">
        <f t="shared" si="1"/>
        <v>1.3622580346404896</v>
      </c>
      <c r="J9" s="2"/>
      <c r="K9" s="2"/>
      <c r="M9" s="3">
        <v>1.3369947728817682</v>
      </c>
      <c r="N9">
        <v>1.579049639198348</v>
      </c>
      <c r="Q9" s="11"/>
      <c r="R9" s="11"/>
    </row>
    <row r="10" spans="1:18" ht="15.75" thickBot="1">
      <c r="A10" s="15"/>
      <c r="C10">
        <v>14.33</v>
      </c>
      <c r="E10">
        <v>28.66</v>
      </c>
      <c r="F10" s="2">
        <f t="shared" ref="F10" si="7">E10-D11</f>
        <v>14.33</v>
      </c>
      <c r="H10" s="2">
        <f t="shared" si="0"/>
        <v>6.4000000000000057E-2</v>
      </c>
      <c r="I10" s="20">
        <f t="shared" si="1"/>
        <v>0.95660815809187438</v>
      </c>
      <c r="J10" s="2"/>
      <c r="K10" s="2"/>
      <c r="M10" s="3">
        <v>1.2444214305674253</v>
      </c>
      <c r="N10">
        <v>0.9581908943015004</v>
      </c>
      <c r="Q10" s="11"/>
      <c r="R10" s="11"/>
    </row>
    <row r="11" spans="1:18" ht="15.75" thickBot="1">
      <c r="A11" s="15"/>
      <c r="C11">
        <v>14.35</v>
      </c>
      <c r="D11" s="2">
        <f t="shared" ref="D11" si="8">AVERAGE(C9:C11)</f>
        <v>14.33</v>
      </c>
      <c r="E11">
        <v>28.86</v>
      </c>
      <c r="F11" s="2">
        <f t="shared" ref="F11" si="9">E11-D11</f>
        <v>14.53</v>
      </c>
      <c r="H11" s="2">
        <f t="shared" si="0"/>
        <v>0.26399999999999935</v>
      </c>
      <c r="I11" s="20">
        <f t="shared" si="1"/>
        <v>0.83277577088054933</v>
      </c>
      <c r="J11" s="2">
        <f t="shared" ref="J11" si="10">AVERAGE(I9:I11)</f>
        <v>1.0505473212043046</v>
      </c>
      <c r="K11" s="2">
        <f t="shared" ref="K11" si="11">STDEV(I9:I11)</f>
        <v>0.27695900722631411</v>
      </c>
      <c r="M11" s="3">
        <v>1.4002136459658303</v>
      </c>
      <c r="N11">
        <v>0.65716538092531174</v>
      </c>
      <c r="Q11" s="11"/>
      <c r="R11" s="11"/>
    </row>
    <row r="12" spans="1:18" ht="15.75" thickBot="1">
      <c r="A12" s="15">
        <v>2023004</v>
      </c>
      <c r="B12" t="s">
        <v>36</v>
      </c>
      <c r="C12">
        <v>14.406000000000001</v>
      </c>
      <c r="E12">
        <v>28.53</v>
      </c>
      <c r="F12" s="2">
        <f t="shared" ref="F12" si="12">E12-D14</f>
        <v>14.117333333333335</v>
      </c>
      <c r="H12" s="2">
        <f t="shared" si="0"/>
        <v>-0.14866666666666539</v>
      </c>
      <c r="I12" s="20">
        <f t="shared" si="1"/>
        <v>1.108544485850073</v>
      </c>
      <c r="J12" s="2"/>
      <c r="K12" s="2"/>
      <c r="M12" s="3">
        <v>1.5290999798563598</v>
      </c>
      <c r="N12">
        <v>1.3801874952858231</v>
      </c>
      <c r="Q12" s="11"/>
      <c r="R12" s="11"/>
    </row>
    <row r="13" spans="1:18" ht="15.75" thickBot="1">
      <c r="A13" s="15"/>
      <c r="C13">
        <v>14.416</v>
      </c>
      <c r="E13">
        <v>28.77</v>
      </c>
      <c r="F13" s="2">
        <f t="shared" ref="F13" si="13">E13-D14</f>
        <v>14.357333333333333</v>
      </c>
      <c r="H13" s="2">
        <f t="shared" si="0"/>
        <v>9.1333333333333044E-2</v>
      </c>
      <c r="I13" s="20">
        <f t="shared" si="1"/>
        <v>0.93865484693887813</v>
      </c>
      <c r="J13" s="2"/>
      <c r="K13" s="2"/>
      <c r="M13" s="3">
        <v>3.4405187149416263</v>
      </c>
      <c r="N13">
        <v>1.0783372702269485</v>
      </c>
      <c r="Q13" s="11"/>
      <c r="R13" s="11"/>
    </row>
    <row r="14" spans="1:18" ht="15.75" thickBot="1">
      <c r="A14" s="15"/>
      <c r="C14">
        <v>14.416</v>
      </c>
      <c r="D14" s="2">
        <f t="shared" ref="D14" si="14">AVERAGE(C12:C14)</f>
        <v>14.412666666666667</v>
      </c>
      <c r="E14">
        <v>28.41</v>
      </c>
      <c r="F14" s="2">
        <f t="shared" ref="F14" si="15">E14-D14</f>
        <v>13.997333333333334</v>
      </c>
      <c r="H14" s="2">
        <f t="shared" si="0"/>
        <v>-0.26866666666666639</v>
      </c>
      <c r="I14" s="20">
        <f t="shared" si="1"/>
        <v>1.2046939394342997</v>
      </c>
      <c r="J14" s="2">
        <f t="shared" ref="J14" si="16">AVERAGE(I12:I14)</f>
        <v>1.0839644240744171</v>
      </c>
      <c r="K14" s="2">
        <f t="shared" ref="K14" si="17">STDEV(I12:I14)</f>
        <v>0.13471204200671177</v>
      </c>
      <c r="M14" s="3">
        <v>4.241080632169866</v>
      </c>
      <c r="N14">
        <v>0.84596220122343901</v>
      </c>
      <c r="Q14" s="11"/>
      <c r="R14" s="11"/>
    </row>
    <row r="15" spans="1:18" ht="15.75" thickBot="1">
      <c r="A15" s="15">
        <v>2023005</v>
      </c>
      <c r="B15" t="s">
        <v>37</v>
      </c>
      <c r="C15">
        <v>14.426</v>
      </c>
      <c r="E15">
        <v>28.61</v>
      </c>
      <c r="F15" s="2">
        <f t="shared" ref="F15" si="18">E15-D17</f>
        <v>14.112</v>
      </c>
      <c r="H15" s="2">
        <f t="shared" si="0"/>
        <v>-0.15399999999999991</v>
      </c>
      <c r="I15" s="20">
        <f t="shared" si="1"/>
        <v>1.1126501205848338</v>
      </c>
      <c r="J15" s="2"/>
      <c r="K15" s="2"/>
      <c r="M15" s="3">
        <v>3.5892271434491563</v>
      </c>
      <c r="N15">
        <v>0.76880133161582298</v>
      </c>
      <c r="Q15" s="11"/>
      <c r="R15" s="11"/>
    </row>
    <row r="16" spans="1:18" ht="15.75" thickBot="1">
      <c r="A16" s="15"/>
      <c r="C16">
        <v>14.468</v>
      </c>
      <c r="E16">
        <v>28.28</v>
      </c>
      <c r="F16" s="2">
        <f t="shared" ref="F16" si="19">E16-D17</f>
        <v>13.782000000000002</v>
      </c>
      <c r="H16" s="2">
        <f t="shared" si="0"/>
        <v>-0.48399999999999821</v>
      </c>
      <c r="I16" s="20">
        <f t="shared" si="1"/>
        <v>1.3986160827384597</v>
      </c>
      <c r="J16" s="2"/>
      <c r="K16" s="2"/>
      <c r="M16" s="3">
        <v>3.3363682320788075</v>
      </c>
      <c r="N16">
        <v>0.99242690586839799</v>
      </c>
      <c r="Q16" s="11"/>
      <c r="R16" s="11"/>
    </row>
    <row r="17" spans="1:18" ht="15.75" thickBot="1">
      <c r="A17" s="15"/>
      <c r="C17">
        <v>14.6</v>
      </c>
      <c r="D17" s="2">
        <f t="shared" ref="D17" si="20">AVERAGE(C15:C17)</f>
        <v>14.497999999999999</v>
      </c>
      <c r="E17">
        <v>28.880000000000003</v>
      </c>
      <c r="F17" s="2">
        <f t="shared" ref="F17" si="21">E17-D17</f>
        <v>14.382000000000003</v>
      </c>
      <c r="H17" s="2">
        <f t="shared" si="0"/>
        <v>0.11600000000000321</v>
      </c>
      <c r="I17" s="20">
        <f t="shared" si="1"/>
        <v>0.92274249265379626</v>
      </c>
      <c r="J17" s="2">
        <f t="shared" ref="J17" si="22">AVERAGE(I15:I17)</f>
        <v>1.1446695653256966</v>
      </c>
      <c r="K17" s="2">
        <f t="shared" ref="K17" si="23">STDEV(I15:I17)</f>
        <v>0.23954718129452382</v>
      </c>
      <c r="M17" s="3">
        <v>3.2757452380031888</v>
      </c>
      <c r="N17">
        <v>0.68374530837509617</v>
      </c>
      <c r="Q17" s="11"/>
      <c r="R17" s="11"/>
    </row>
    <row r="18" spans="1:18" ht="15.75" thickBot="1">
      <c r="A18" s="15">
        <v>2023006</v>
      </c>
      <c r="B18" t="s">
        <v>38</v>
      </c>
      <c r="C18">
        <v>14.606</v>
      </c>
      <c r="E18">
        <v>28.54</v>
      </c>
      <c r="F18" s="2">
        <f t="shared" ref="F18" si="24">E18-D20</f>
        <v>13.931333333333333</v>
      </c>
      <c r="H18" s="2">
        <f t="shared" si="0"/>
        <v>-0.33466666666666711</v>
      </c>
      <c r="I18" s="20">
        <f t="shared" si="1"/>
        <v>1.2610860024322825</v>
      </c>
      <c r="J18" s="2"/>
      <c r="K18" s="2"/>
      <c r="M18" s="3">
        <v>3.0703478608843606</v>
      </c>
      <c r="N18">
        <v>0.62880419175054458</v>
      </c>
      <c r="Q18" s="11"/>
      <c r="R18" s="11"/>
    </row>
    <row r="19" spans="1:18" ht="15.75" thickBot="1">
      <c r="A19" s="15"/>
      <c r="C19">
        <v>14.61</v>
      </c>
      <c r="E19">
        <v>28.74</v>
      </c>
      <c r="F19" s="2">
        <f t="shared" ref="F19" si="25">E19-D20</f>
        <v>14.131333333333332</v>
      </c>
      <c r="H19" s="2">
        <f t="shared" si="0"/>
        <v>-0.13466666666666782</v>
      </c>
      <c r="I19" s="20">
        <f t="shared" si="1"/>
        <v>1.0978391297822814</v>
      </c>
      <c r="J19" s="2"/>
      <c r="K19" s="2"/>
      <c r="M19" s="3">
        <v>3.1660287892757957</v>
      </c>
      <c r="N19">
        <v>1.9710182207516507</v>
      </c>
      <c r="Q19" s="11"/>
      <c r="R19" s="11"/>
    </row>
    <row r="20" spans="1:18" ht="15.75" thickBot="1">
      <c r="A20" s="15"/>
      <c r="C20">
        <v>14.61</v>
      </c>
      <c r="D20" s="2">
        <f t="shared" ref="D20" si="26">AVERAGE(C18:C20)</f>
        <v>14.608666666666666</v>
      </c>
      <c r="E20">
        <v>28.41</v>
      </c>
      <c r="F20" s="2">
        <f t="shared" ref="F20" si="27">E20-D20</f>
        <v>13.801333333333334</v>
      </c>
      <c r="H20" s="2">
        <f t="shared" si="0"/>
        <v>-0.46466666666666612</v>
      </c>
      <c r="I20" s="20">
        <f t="shared" si="1"/>
        <v>1.3799984692097313</v>
      </c>
      <c r="J20" s="2">
        <f t="shared" ref="J20" si="28">AVERAGE(I18:I20)</f>
        <v>1.2463078671414316</v>
      </c>
      <c r="K20" s="2">
        <f t="shared" ref="K20" si="29">STDEV(I18:I20)</f>
        <v>0.14165898548464811</v>
      </c>
      <c r="M20" s="3">
        <v>3.3157633164245843</v>
      </c>
      <c r="N20">
        <v>2.5873240109577722</v>
      </c>
      <c r="Q20" s="11"/>
      <c r="R20" s="11"/>
    </row>
    <row r="21" spans="1:18" ht="15.75" thickBot="1">
      <c r="A21" s="15">
        <v>2023007</v>
      </c>
      <c r="B21" t="s">
        <v>39</v>
      </c>
      <c r="C21">
        <v>14.62</v>
      </c>
      <c r="E21">
        <v>28.53</v>
      </c>
      <c r="F21" s="2">
        <f t="shared" ref="F21" si="30">E21-D23</f>
        <v>13.83</v>
      </c>
      <c r="H21" s="2">
        <f t="shared" si="0"/>
        <v>-0.43599999999999994</v>
      </c>
      <c r="I21" s="20">
        <f t="shared" si="1"/>
        <v>1.3528482310502743</v>
      </c>
      <c r="J21" s="2"/>
      <c r="K21" s="2"/>
      <c r="M21" s="3">
        <v>3.2554623943664418</v>
      </c>
      <c r="N21">
        <v>2.4592676083384029</v>
      </c>
      <c r="Q21" s="11"/>
      <c r="R21" s="11"/>
    </row>
    <row r="22" spans="1:18" ht="15.75" thickBot="1">
      <c r="A22" s="15"/>
      <c r="C22">
        <v>14.684000000000001</v>
      </c>
      <c r="E22">
        <v>28.73</v>
      </c>
      <c r="F22" s="2">
        <f t="shared" ref="F22" si="31">E22-D23</f>
        <v>14.03</v>
      </c>
      <c r="H22" s="2">
        <f t="shared" si="0"/>
        <v>-0.23600000000000065</v>
      </c>
      <c r="I22" s="20">
        <f t="shared" si="1"/>
        <v>1.177722789594982</v>
      </c>
      <c r="J22" s="2"/>
      <c r="K22" s="2"/>
      <c r="M22" s="3">
        <v>3.378497438161308</v>
      </c>
      <c r="N22">
        <v>2.3328445734520922</v>
      </c>
      <c r="Q22" s="11"/>
      <c r="R22" s="11"/>
    </row>
    <row r="23" spans="1:18" ht="15.75" thickBot="1">
      <c r="A23" s="15"/>
      <c r="C23">
        <v>14.796000000000001</v>
      </c>
      <c r="D23" s="2">
        <f t="shared" ref="D23" si="32">AVERAGE(C21:C23)</f>
        <v>14.700000000000001</v>
      </c>
      <c r="E23">
        <v>28.400000000000002</v>
      </c>
      <c r="F23" s="2">
        <f t="shared" ref="F23" si="33">E23-D23</f>
        <v>13.700000000000001</v>
      </c>
      <c r="H23" s="2">
        <f t="shared" si="0"/>
        <v>-0.56599999999999895</v>
      </c>
      <c r="I23" s="20">
        <f t="shared" si="1"/>
        <v>1.480413298000048</v>
      </c>
      <c r="J23" s="2">
        <f t="shared" ref="J23" si="34">AVERAGE(I21:I23)</f>
        <v>1.3369947728817682</v>
      </c>
      <c r="K23" s="2">
        <f t="shared" ref="K23" si="35">STDEV(I21:I23)</f>
        <v>0.15196672356655833</v>
      </c>
      <c r="M23" s="3">
        <v>3.3447188624096533</v>
      </c>
      <c r="N23">
        <v>2.4759966166888674</v>
      </c>
      <c r="Q23" s="11"/>
      <c r="R23" s="11"/>
    </row>
    <row r="24" spans="1:18" ht="15.75" thickBot="1">
      <c r="A24" s="15">
        <v>2023008</v>
      </c>
      <c r="B24" t="s">
        <v>40</v>
      </c>
      <c r="C24">
        <v>14.799999999999999</v>
      </c>
      <c r="E24">
        <v>28.65</v>
      </c>
      <c r="F24" s="2">
        <f t="shared" ref="F24" si="36">E24-D26</f>
        <v>13.839999999999998</v>
      </c>
      <c r="H24" s="2">
        <f t="shared" si="0"/>
        <v>-0.42600000000000193</v>
      </c>
      <c r="I24" s="20">
        <f t="shared" si="1"/>
        <v>1.3435034257212985</v>
      </c>
      <c r="J24" s="2"/>
      <c r="K24" s="2"/>
      <c r="M24" s="3">
        <v>2.7991597503977967</v>
      </c>
      <c r="N24">
        <v>1.8617381676097271</v>
      </c>
      <c r="Q24" s="11"/>
      <c r="R24" s="11"/>
    </row>
    <row r="25" spans="1:18" ht="15.75" thickBot="1">
      <c r="A25" s="15"/>
      <c r="C25">
        <v>14.804000000000002</v>
      </c>
      <c r="E25">
        <v>28.869999999999997</v>
      </c>
      <c r="F25" s="2">
        <f t="shared" ref="F25" si="37">E25-D26</f>
        <v>14.059999999999997</v>
      </c>
      <c r="H25" s="2">
        <f t="shared" si="0"/>
        <v>-0.20600000000000307</v>
      </c>
      <c r="I25" s="20">
        <f t="shared" si="1"/>
        <v>1.1534856050600248</v>
      </c>
      <c r="J25" s="2"/>
      <c r="K25" s="2"/>
      <c r="M25" s="3">
        <v>3.0614351097355681</v>
      </c>
      <c r="N25">
        <v>2.6548994085387538</v>
      </c>
      <c r="Q25" s="11"/>
      <c r="R25" s="11"/>
    </row>
    <row r="26" spans="1:18" ht="15.75" thickBot="1">
      <c r="A26" s="15"/>
      <c r="C26">
        <v>14.826000000000001</v>
      </c>
      <c r="D26" s="2">
        <f t="shared" ref="D26" si="38">AVERAGE(C24:C26)</f>
        <v>14.81</v>
      </c>
      <c r="E26">
        <v>28.77</v>
      </c>
      <c r="F26" s="2">
        <f t="shared" ref="F26" si="39">E26-D26</f>
        <v>13.959999999999999</v>
      </c>
      <c r="H26" s="2">
        <f t="shared" si="0"/>
        <v>-0.30600000000000094</v>
      </c>
      <c r="I26" s="20">
        <f t="shared" si="1"/>
        <v>1.2362752609209522</v>
      </c>
      <c r="J26" s="2">
        <f t="shared" ref="J26" si="40">AVERAGE(I24:I26)</f>
        <v>1.2444214305674253</v>
      </c>
      <c r="K26" s="2">
        <f t="shared" ref="K26" si="41">STDEV(I24:I26)</f>
        <v>9.5270473401504796E-2</v>
      </c>
      <c r="M26" s="3">
        <v>3.3557902515251254</v>
      </c>
      <c r="N26">
        <v>1.967890829965169</v>
      </c>
      <c r="Q26" s="11"/>
      <c r="R26" s="11"/>
    </row>
    <row r="27" spans="1:18" ht="15.75" thickBot="1">
      <c r="A27" s="15">
        <v>2023009</v>
      </c>
      <c r="B27" t="s">
        <v>41</v>
      </c>
      <c r="C27">
        <v>14.826000000000001</v>
      </c>
      <c r="E27">
        <v>28.45</v>
      </c>
      <c r="F27" s="2">
        <f t="shared" ref="F27" si="42">E27-D29</f>
        <v>13.593333333333332</v>
      </c>
      <c r="H27" s="2">
        <f t="shared" si="0"/>
        <v>-0.67266666666666808</v>
      </c>
      <c r="I27" s="20">
        <f t="shared" si="1"/>
        <v>1.59401661448987</v>
      </c>
      <c r="J27" s="2"/>
      <c r="K27" s="2"/>
      <c r="M27" s="3">
        <v>3.4478757117573271</v>
      </c>
      <c r="N27">
        <v>2.4171022341679937</v>
      </c>
      <c r="Q27" s="11"/>
      <c r="R27" s="11"/>
    </row>
    <row r="28" spans="1:18" ht="15.75" thickBot="1">
      <c r="A28" s="15"/>
      <c r="C28">
        <v>14.866</v>
      </c>
      <c r="E28">
        <v>28.959999999999997</v>
      </c>
      <c r="F28" s="2">
        <f t="shared" ref="F28" si="43">E28-D29</f>
        <v>14.10333333333333</v>
      </c>
      <c r="H28" s="2">
        <f t="shared" si="0"/>
        <v>-0.16266666666667007</v>
      </c>
      <c r="I28" s="20">
        <f t="shared" si="1"/>
        <v>1.1193542330307658</v>
      </c>
      <c r="J28" s="2"/>
      <c r="K28" s="2"/>
      <c r="M28" s="3">
        <v>3.2808451896959956</v>
      </c>
      <c r="N28">
        <v>2.3296728916327347</v>
      </c>
      <c r="Q28" s="11"/>
      <c r="R28" s="11"/>
    </row>
    <row r="29" spans="1:18" ht="15.75" thickBot="1">
      <c r="A29" s="15"/>
      <c r="C29">
        <v>14.878</v>
      </c>
      <c r="D29" s="2">
        <f t="shared" ref="D29" si="44">AVERAGE(C27:C29)</f>
        <v>14.856666666666667</v>
      </c>
      <c r="E29">
        <v>28.55</v>
      </c>
      <c r="F29" s="2">
        <f t="shared" ref="F29" si="45">E29-D29</f>
        <v>13.693333333333333</v>
      </c>
      <c r="H29" s="2">
        <f t="shared" si="0"/>
        <v>-0.57266666666666666</v>
      </c>
      <c r="I29" s="20">
        <f t="shared" si="1"/>
        <v>1.4872700903768559</v>
      </c>
      <c r="J29" s="2">
        <f t="shared" ref="J29" si="46">AVERAGE(I27:I29)</f>
        <v>1.4002136459658303</v>
      </c>
      <c r="K29" s="2">
        <f t="shared" ref="K29" si="47">STDEV(I27:I29)</f>
        <v>0.24901849826514008</v>
      </c>
      <c r="M29" s="3">
        <v>2.9148079963512443</v>
      </c>
      <c r="N29">
        <v>2.1682495735338181</v>
      </c>
      <c r="Q29" s="11"/>
      <c r="R29" s="11"/>
    </row>
    <row r="30" spans="1:18" ht="15.75" thickBot="1">
      <c r="A30" s="15">
        <v>2023010</v>
      </c>
      <c r="B30" t="s">
        <v>42</v>
      </c>
      <c r="C30">
        <v>14.904000000000002</v>
      </c>
      <c r="E30">
        <v>28.77</v>
      </c>
      <c r="F30" s="2">
        <f t="shared" ref="F30" si="48">E30-D32</f>
        <v>13.837999999999997</v>
      </c>
      <c r="H30" s="2">
        <f t="shared" si="0"/>
        <v>-0.4280000000000026</v>
      </c>
      <c r="I30" s="20">
        <f t="shared" si="1"/>
        <v>1.3453672085218287</v>
      </c>
      <c r="J30" s="2"/>
      <c r="K30" s="2"/>
      <c r="M30" s="10">
        <v>3.5553301160434336</v>
      </c>
      <c r="N30">
        <v>0.98864702142765959</v>
      </c>
      <c r="Q30" s="11"/>
      <c r="R30" s="11"/>
    </row>
    <row r="31" spans="1:18" ht="15.75" thickBot="1">
      <c r="A31" s="15"/>
      <c r="C31">
        <v>14.946000000000002</v>
      </c>
      <c r="E31">
        <v>28.67</v>
      </c>
      <c r="F31" s="2">
        <f t="shared" ref="F31" si="49">E31-D32</f>
        <v>13.738</v>
      </c>
      <c r="H31" s="2">
        <f t="shared" si="0"/>
        <v>-0.52800000000000047</v>
      </c>
      <c r="I31" s="20">
        <f t="shared" si="1"/>
        <v>1.4419288714602252</v>
      </c>
      <c r="J31" s="2"/>
      <c r="K31" s="2"/>
      <c r="Q31" s="11"/>
      <c r="R31" s="11"/>
    </row>
    <row r="32" spans="1:18" ht="15.75" thickBot="1">
      <c r="A32" s="15"/>
      <c r="C32">
        <v>14.946000000000002</v>
      </c>
      <c r="D32" s="2">
        <f t="shared" ref="D32" si="50">AVERAGE(C30:C32)</f>
        <v>14.932000000000002</v>
      </c>
      <c r="E32">
        <v>28.35</v>
      </c>
      <c r="F32" s="2">
        <f t="shared" ref="F32" si="51">E32-D32</f>
        <v>13.417999999999999</v>
      </c>
      <c r="H32" s="2">
        <f t="shared" si="0"/>
        <v>-0.84800000000000075</v>
      </c>
      <c r="I32" s="20">
        <f t="shared" si="1"/>
        <v>1.8000038595870251</v>
      </c>
      <c r="J32" s="2">
        <f t="shared" ref="J32" si="52">AVERAGE(I30:I32)</f>
        <v>1.5290999798563598</v>
      </c>
      <c r="K32" s="2">
        <f t="shared" ref="K32" si="53">STDEV(I30:I32)</f>
        <v>0.23952603768108816</v>
      </c>
      <c r="M32" s="3"/>
    </row>
    <row r="33" spans="1:11" ht="15.75" thickBot="1">
      <c r="A33" s="15">
        <v>20230011</v>
      </c>
      <c r="B33" t="s">
        <v>43</v>
      </c>
      <c r="C33">
        <v>14.99</v>
      </c>
      <c r="E33">
        <v>28.86</v>
      </c>
      <c r="F33" s="2">
        <f t="shared" ref="F33" si="54">E33-D35</f>
        <v>13.857333333333335</v>
      </c>
      <c r="H33" s="2">
        <f t="shared" si="0"/>
        <v>-0.40866666666666518</v>
      </c>
      <c r="I33" s="20">
        <f t="shared" si="1"/>
        <v>1.3274584149282016</v>
      </c>
      <c r="J33" s="2"/>
      <c r="K33" s="2"/>
    </row>
    <row r="34" spans="1:11" ht="15.75" thickBot="1">
      <c r="A34" s="15"/>
      <c r="C34">
        <v>14.998000000000001</v>
      </c>
      <c r="E34">
        <v>27.07</v>
      </c>
      <c r="F34" s="2">
        <f t="shared" ref="F34" si="55">E34-D35</f>
        <v>12.067333333333336</v>
      </c>
      <c r="H34" s="2">
        <f t="shared" si="0"/>
        <v>-2.1986666666666643</v>
      </c>
      <c r="I34" s="20">
        <f t="shared" si="1"/>
        <v>4.590548890873416</v>
      </c>
      <c r="J34" s="2"/>
      <c r="K34" s="2"/>
    </row>
    <row r="35" spans="1:11" ht="15.75" thickBot="1">
      <c r="A35" s="15"/>
      <c r="C35">
        <v>15.02</v>
      </c>
      <c r="D35" s="2">
        <f t="shared" ref="D35" si="56">AVERAGE(C33:C35)</f>
        <v>15.002666666666665</v>
      </c>
      <c r="E35">
        <v>27.13</v>
      </c>
      <c r="F35" s="2">
        <f t="shared" ref="F35" si="57">E35-D35</f>
        <v>12.127333333333334</v>
      </c>
      <c r="H35" s="2">
        <f t="shared" si="0"/>
        <v>-2.1386666666666656</v>
      </c>
      <c r="I35" s="20">
        <f t="shared" si="1"/>
        <v>4.4035488390232604</v>
      </c>
      <c r="J35" s="2">
        <f t="shared" ref="J35" si="58">AVERAGE(I33:I35)</f>
        <v>3.4405187149416263</v>
      </c>
      <c r="K35" s="2">
        <f t="shared" ref="K35" si="59">STDEV(I33:I35)</f>
        <v>1.8323509839732142</v>
      </c>
    </row>
    <row r="36" spans="1:11" ht="15.75" thickBot="1">
      <c r="A36" s="15">
        <v>20230012</v>
      </c>
      <c r="B36" t="s">
        <v>44</v>
      </c>
      <c r="C36">
        <v>15.02</v>
      </c>
      <c r="E36">
        <v>27.18</v>
      </c>
      <c r="F36" s="2">
        <f t="shared" ref="F36" si="60">E36-D38</f>
        <v>12.142666666666665</v>
      </c>
      <c r="H36" s="2">
        <f t="shared" si="0"/>
        <v>-2.1233333333333348</v>
      </c>
      <c r="I36" s="20">
        <f t="shared" si="1"/>
        <v>4.3569946245704534</v>
      </c>
      <c r="J36" s="2"/>
      <c r="K36" s="2"/>
    </row>
    <row r="37" spans="1:11" ht="15.75" thickBot="1">
      <c r="A37" s="15"/>
      <c r="C37">
        <v>15.046000000000001</v>
      </c>
      <c r="E37">
        <v>27.18</v>
      </c>
      <c r="F37" s="2">
        <f t="shared" ref="F37" si="61">E37-D38</f>
        <v>12.142666666666665</v>
      </c>
      <c r="H37" s="2">
        <f t="shared" si="0"/>
        <v>-2.1233333333333348</v>
      </c>
      <c r="I37" s="20">
        <f t="shared" si="1"/>
        <v>4.3569946245704534</v>
      </c>
      <c r="J37" s="2"/>
      <c r="K37" s="2"/>
    </row>
    <row r="38" spans="1:11" ht="15.75" thickBot="1">
      <c r="A38" s="15"/>
      <c r="C38">
        <v>15.046000000000001</v>
      </c>
      <c r="D38" s="2">
        <f t="shared" ref="D38" si="62">AVERAGE(C36:C38)</f>
        <v>15.037333333333335</v>
      </c>
      <c r="E38">
        <v>27.3</v>
      </c>
      <c r="F38" s="2">
        <f t="shared" ref="F38" si="63">E38-D38</f>
        <v>12.262666666666666</v>
      </c>
      <c r="H38" s="2">
        <f t="shared" si="0"/>
        <v>-2.0033333333333339</v>
      </c>
      <c r="I38" s="20">
        <f t="shared" si="1"/>
        <v>4.0092526473686929</v>
      </c>
      <c r="J38" s="2">
        <f t="shared" ref="J38" si="64">AVERAGE(I36:I38)</f>
        <v>4.241080632169866</v>
      </c>
      <c r="K38" s="2">
        <f t="shared" ref="K38" si="65">STDEV(I36:I38)</f>
        <v>0.20076892414596911</v>
      </c>
    </row>
    <row r="39" spans="1:11" ht="15.75" thickBot="1">
      <c r="A39" s="15">
        <v>20230013</v>
      </c>
      <c r="B39" t="s">
        <v>45</v>
      </c>
      <c r="C39">
        <v>15.059999999999999</v>
      </c>
      <c r="E39">
        <v>27.4</v>
      </c>
      <c r="F39" s="2">
        <f t="shared" ref="F39" si="66">E39-D41</f>
        <v>12.312666666666665</v>
      </c>
      <c r="H39" s="2">
        <f t="shared" si="0"/>
        <v>-1.9533333333333349</v>
      </c>
      <c r="I39" s="20">
        <f t="shared" si="1"/>
        <v>3.8726827839315363</v>
      </c>
      <c r="J39" s="2"/>
      <c r="K39" s="2"/>
    </row>
    <row r="40" spans="1:11" ht="15.75" thickBot="1">
      <c r="A40" s="15"/>
      <c r="C40">
        <v>15.098000000000001</v>
      </c>
      <c r="E40">
        <v>27.49</v>
      </c>
      <c r="F40" s="2">
        <f t="shared" ref="F40" si="67">E40-D41</f>
        <v>12.402666666666665</v>
      </c>
      <c r="H40" s="2">
        <f t="shared" si="0"/>
        <v>-1.8633333333333351</v>
      </c>
      <c r="I40" s="20">
        <f t="shared" si="1"/>
        <v>3.6384735759931299</v>
      </c>
      <c r="J40" s="2"/>
      <c r="K40" s="2"/>
    </row>
    <row r="41" spans="1:11" ht="15.75" thickBot="1">
      <c r="A41" s="15"/>
      <c r="C41">
        <v>15.104000000000001</v>
      </c>
      <c r="D41" s="2">
        <f t="shared" ref="D41" si="68">AVERAGE(C39:C41)</f>
        <v>15.087333333333333</v>
      </c>
      <c r="E41">
        <v>27.65</v>
      </c>
      <c r="F41" s="2">
        <f t="shared" ref="F41" si="69">E41-D41</f>
        <v>12.562666666666665</v>
      </c>
      <c r="H41" s="2">
        <f t="shared" si="0"/>
        <v>-1.7033333333333349</v>
      </c>
      <c r="I41" s="20">
        <f t="shared" si="1"/>
        <v>3.2565250704228044</v>
      </c>
      <c r="J41" s="2">
        <f t="shared" ref="J41" si="70">AVERAGE(I39:I41)</f>
        <v>3.5892271434491563</v>
      </c>
      <c r="K41" s="2">
        <f t="shared" ref="K41" si="71">STDEV(I39:I41)</f>
        <v>0.3110168650054338</v>
      </c>
    </row>
    <row r="42" spans="1:11" ht="15.75" thickBot="1">
      <c r="A42" s="15">
        <v>20230014</v>
      </c>
      <c r="B42" t="s">
        <v>46</v>
      </c>
      <c r="C42">
        <v>15.14</v>
      </c>
      <c r="E42">
        <v>27.66</v>
      </c>
      <c r="F42" s="2">
        <f t="shared" ref="F42" si="72">E42-D44</f>
        <v>12.487999999999998</v>
      </c>
      <c r="H42" s="2">
        <f t="shared" si="0"/>
        <v>-1.7780000000000022</v>
      </c>
      <c r="I42" s="20">
        <f t="shared" si="1"/>
        <v>3.4295041465366918</v>
      </c>
      <c r="J42" s="2"/>
      <c r="K42" s="2"/>
    </row>
    <row r="43" spans="1:11" ht="15.75" thickBot="1">
      <c r="A43" s="15"/>
      <c r="C43">
        <v>15.14</v>
      </c>
      <c r="E43">
        <v>27.72</v>
      </c>
      <c r="F43" s="2">
        <f t="shared" ref="F43" si="73">E43-D44</f>
        <v>12.547999999999996</v>
      </c>
      <c r="H43" s="2">
        <f t="shared" si="0"/>
        <v>-1.7180000000000035</v>
      </c>
      <c r="I43" s="20">
        <f t="shared" si="1"/>
        <v>3.2898002748498647</v>
      </c>
      <c r="J43" s="2"/>
      <c r="K43" s="2"/>
    </row>
    <row r="44" spans="1:11" ht="15.75" thickBot="1">
      <c r="A44" s="15"/>
      <c r="C44">
        <v>15.236000000000001</v>
      </c>
      <c r="D44" s="2">
        <f t="shared" ref="D44" si="74">AVERAGE(C42:C44)</f>
        <v>15.172000000000002</v>
      </c>
      <c r="E44">
        <v>27.72</v>
      </c>
      <c r="F44" s="2">
        <f t="shared" ref="F44" si="75">E44-D44</f>
        <v>12.547999999999996</v>
      </c>
      <c r="H44" s="2">
        <f t="shared" si="0"/>
        <v>-1.7180000000000035</v>
      </c>
      <c r="I44" s="20">
        <f t="shared" si="1"/>
        <v>3.2898002748498647</v>
      </c>
      <c r="J44" s="2">
        <f t="shared" ref="J44" si="76">AVERAGE(I42:I44)</f>
        <v>3.3363682320788075</v>
      </c>
      <c r="K44" s="2">
        <f t="shared" ref="K44" si="77">STDEV(I42:I44)</f>
        <v>8.0658067925222551E-2</v>
      </c>
    </row>
    <row r="45" spans="1:11" ht="15.75" thickBot="1">
      <c r="A45" s="15">
        <v>20230015</v>
      </c>
      <c r="B45" t="s">
        <v>47</v>
      </c>
      <c r="C45">
        <v>15.24</v>
      </c>
      <c r="E45">
        <v>27.77</v>
      </c>
      <c r="F45" s="2">
        <f t="shared" ref="F45" si="78">E45-D47</f>
        <v>12.528</v>
      </c>
      <c r="H45" s="2">
        <f t="shared" si="0"/>
        <v>-1.7379999999999995</v>
      </c>
      <c r="I45" s="20">
        <f t="shared" si="1"/>
        <v>3.335724175299855</v>
      </c>
      <c r="J45" s="2"/>
      <c r="K45" s="2"/>
    </row>
    <row r="46" spans="1:11" ht="15.75" thickBot="1">
      <c r="A46" s="15"/>
      <c r="C46">
        <v>15.24</v>
      </c>
      <c r="E46">
        <v>27.77</v>
      </c>
      <c r="F46" s="2">
        <f t="shared" ref="F46" si="79">E46-D47</f>
        <v>12.528</v>
      </c>
      <c r="H46" s="2">
        <f t="shared" si="0"/>
        <v>-1.7379999999999995</v>
      </c>
      <c r="I46" s="20">
        <f t="shared" si="1"/>
        <v>3.335724175299855</v>
      </c>
      <c r="J46" s="2"/>
      <c r="K46" s="2"/>
    </row>
    <row r="47" spans="1:11" ht="15.75" thickBot="1">
      <c r="A47" s="15"/>
      <c r="C47">
        <v>15.246</v>
      </c>
      <c r="D47" s="2">
        <f t="shared" ref="D47" si="80">AVERAGE(C45:C47)</f>
        <v>15.241999999999999</v>
      </c>
      <c r="E47">
        <v>27.85</v>
      </c>
      <c r="F47" s="2">
        <f t="shared" ref="F47" si="81">E47-D47</f>
        <v>12.608000000000002</v>
      </c>
      <c r="H47" s="2">
        <f t="shared" si="0"/>
        <v>-1.6579999999999977</v>
      </c>
      <c r="I47" s="20">
        <f t="shared" si="1"/>
        <v>3.1557873634098557</v>
      </c>
      <c r="J47" s="2">
        <f t="shared" ref="J47" si="82">AVERAGE(I45:I47)</f>
        <v>3.2757452380031888</v>
      </c>
      <c r="K47" s="2">
        <f t="shared" ref="K47" si="83">STDEV(I45:I47)</f>
        <v>0.10388656678181417</v>
      </c>
    </row>
    <row r="48" spans="1:11" ht="15.75" thickBot="1">
      <c r="A48" s="15">
        <v>20230016</v>
      </c>
      <c r="B48" t="s">
        <v>48</v>
      </c>
      <c r="C48">
        <v>15.246</v>
      </c>
      <c r="E48">
        <v>27.86</v>
      </c>
      <c r="F48" s="2">
        <f t="shared" ref="F48" si="84">E48-D50</f>
        <v>12.601333333333335</v>
      </c>
      <c r="H48" s="2">
        <f t="shared" si="0"/>
        <v>-1.6646666666666654</v>
      </c>
      <c r="I48" s="20">
        <f t="shared" si="1"/>
        <v>3.1704039429592887</v>
      </c>
      <c r="J48" s="2"/>
      <c r="K48" s="2"/>
    </row>
    <row r="49" spans="1:13" ht="15.75" thickBot="1">
      <c r="A49" s="15"/>
      <c r="C49">
        <v>15.254</v>
      </c>
      <c r="E49">
        <v>27.92</v>
      </c>
      <c r="F49" s="2">
        <f t="shared" ref="F49" si="85">E49-D50</f>
        <v>12.661333333333337</v>
      </c>
      <c r="H49" s="2">
        <f t="shared" si="0"/>
        <v>-1.6046666666666631</v>
      </c>
      <c r="I49" s="20">
        <f t="shared" si="1"/>
        <v>3.0412547462481827</v>
      </c>
      <c r="J49" s="2"/>
      <c r="K49" s="2"/>
    </row>
    <row r="50" spans="1:13" ht="15.75" thickBot="1">
      <c r="A50" s="15"/>
      <c r="C50">
        <v>15.276</v>
      </c>
      <c r="D50" s="2">
        <f t="shared" ref="D50" si="86">AVERAGE(C48:C50)</f>
        <v>15.258666666666665</v>
      </c>
      <c r="E50">
        <v>27.94</v>
      </c>
      <c r="F50" s="2">
        <f t="shared" ref="F50" si="87">E50-D50</f>
        <v>12.681333333333336</v>
      </c>
      <c r="H50" s="2">
        <f t="shared" si="0"/>
        <v>-1.5846666666666636</v>
      </c>
      <c r="I50" s="20">
        <f t="shared" si="1"/>
        <v>2.9993848934456104</v>
      </c>
      <c r="J50" s="2">
        <f t="shared" ref="J50" si="88">AVERAGE(I48:I50)</f>
        <v>3.0703478608843606</v>
      </c>
      <c r="K50" s="2">
        <f t="shared" ref="K50" si="89">STDEV(I48:I50)</f>
        <v>8.914418552864696E-2</v>
      </c>
    </row>
    <row r="51" spans="1:13" ht="15.75" thickBot="1">
      <c r="A51" s="15">
        <v>20230017</v>
      </c>
      <c r="B51" t="s">
        <v>49</v>
      </c>
      <c r="C51">
        <v>15.298</v>
      </c>
      <c r="E51">
        <v>27.96</v>
      </c>
      <c r="F51" s="2">
        <f t="shared" ref="F51" si="90">E51-D53</f>
        <v>12.596666666666666</v>
      </c>
      <c r="H51" s="2">
        <f t="shared" si="0"/>
        <v>-1.6693333333333342</v>
      </c>
      <c r="I51" s="20">
        <f t="shared" si="1"/>
        <v>3.1806758110612696</v>
      </c>
      <c r="J51" s="2"/>
      <c r="K51" s="2"/>
    </row>
    <row r="52" spans="1:13" ht="15.75" thickBot="1">
      <c r="A52" s="15"/>
      <c r="C52">
        <v>15.395999999999999</v>
      </c>
      <c r="E52">
        <v>27.97</v>
      </c>
      <c r="F52" s="2">
        <f t="shared" ref="F52" si="91">E52-D53</f>
        <v>12.606666666666664</v>
      </c>
      <c r="H52" s="2">
        <f t="shared" si="0"/>
        <v>-1.6593333333333362</v>
      </c>
      <c r="I52" s="20">
        <f t="shared" si="1"/>
        <v>3.1587052783830587</v>
      </c>
      <c r="J52" s="2"/>
      <c r="K52" s="2"/>
      <c r="M52" s="3"/>
    </row>
    <row r="53" spans="1:13" ht="15.75" thickBot="1">
      <c r="A53" s="15"/>
      <c r="C53">
        <v>15.396000000000001</v>
      </c>
      <c r="D53" s="2">
        <f t="shared" ref="D53" si="92">AVERAGE(C51:C53)</f>
        <v>15.363333333333335</v>
      </c>
      <c r="E53">
        <v>27.97</v>
      </c>
      <c r="F53" s="2">
        <f t="shared" ref="F53" si="93">E53-D53</f>
        <v>12.606666666666664</v>
      </c>
      <c r="H53" s="2">
        <f t="shared" si="0"/>
        <v>-1.6593333333333362</v>
      </c>
      <c r="I53" s="20">
        <f t="shared" si="1"/>
        <v>3.1587052783830587</v>
      </c>
      <c r="J53" s="2">
        <f t="shared" ref="J53" si="94">AVERAGE(I51:I53)</f>
        <v>3.1660287892757957</v>
      </c>
      <c r="K53" s="2">
        <f t="shared" ref="K53" si="95">STDEV(I51:I53)</f>
        <v>1.2684692956004544E-2</v>
      </c>
      <c r="M53" s="3"/>
    </row>
    <row r="54" spans="1:13" ht="15.75" thickBot="1">
      <c r="A54" s="15">
        <v>20230018</v>
      </c>
      <c r="B54" t="s">
        <v>50</v>
      </c>
      <c r="C54">
        <v>15.43</v>
      </c>
      <c r="E54">
        <v>27.97</v>
      </c>
      <c r="F54" s="2">
        <f t="shared" ref="F54" si="96">E54-D56</f>
        <v>12.533333333333333</v>
      </c>
      <c r="H54" s="2">
        <f t="shared" si="0"/>
        <v>-1.7326666666666668</v>
      </c>
      <c r="I54" s="20">
        <f t="shared" si="1"/>
        <v>3.3234154856351386</v>
      </c>
      <c r="J54" s="2"/>
      <c r="K54" s="2"/>
    </row>
    <row r="55" spans="1:13" ht="15.75" thickBot="1">
      <c r="A55" s="15"/>
      <c r="C55">
        <v>15.44</v>
      </c>
      <c r="E55">
        <v>27.970000000000002</v>
      </c>
      <c r="F55" s="2">
        <f t="shared" ref="F55" si="97">E55-D56</f>
        <v>12.533333333333337</v>
      </c>
      <c r="H55" s="2">
        <f t="shared" si="0"/>
        <v>-1.7326666666666632</v>
      </c>
      <c r="I55" s="20">
        <f t="shared" si="1"/>
        <v>3.3234154856351301</v>
      </c>
      <c r="J55" s="2"/>
      <c r="K55" s="2"/>
      <c r="M55" s="3"/>
    </row>
    <row r="56" spans="1:13" ht="15.75" thickBot="1">
      <c r="A56" s="15"/>
      <c r="C56">
        <v>15.44</v>
      </c>
      <c r="D56" s="2">
        <f t="shared" ref="D56" si="98">AVERAGE(C54:C56)</f>
        <v>15.436666666666666</v>
      </c>
      <c r="E56">
        <v>27.98</v>
      </c>
      <c r="F56" s="2">
        <f t="shared" ref="F56" si="99">E56-D56</f>
        <v>12.543333333333335</v>
      </c>
      <c r="H56" s="2">
        <f t="shared" si="0"/>
        <v>-1.7226666666666652</v>
      </c>
      <c r="I56" s="20">
        <f t="shared" si="1"/>
        <v>3.3004589780034843</v>
      </c>
      <c r="J56" s="2">
        <f t="shared" ref="J56" si="100">AVERAGE(I54:I56)</f>
        <v>3.3157633164245843</v>
      </c>
      <c r="K56" s="2">
        <f t="shared" ref="K56" si="101">STDEV(I54:I56)</f>
        <v>1.3253945860786839E-2</v>
      </c>
      <c r="M56" s="3"/>
    </row>
    <row r="57" spans="1:13" ht="15.75" thickBot="1">
      <c r="A57" s="15">
        <v>20230019</v>
      </c>
      <c r="B57" t="s">
        <v>51</v>
      </c>
      <c r="C57">
        <v>15.447999999999999</v>
      </c>
      <c r="E57">
        <v>27.98</v>
      </c>
      <c r="F57" s="2">
        <f t="shared" ref="F57" si="102">E57-D59</f>
        <v>12.508666666666667</v>
      </c>
      <c r="H57" s="2">
        <f t="shared" si="0"/>
        <v>-1.7573333333333334</v>
      </c>
      <c r="I57" s="20">
        <f t="shared" si="1"/>
        <v>3.3807265611139043</v>
      </c>
      <c r="J57" s="2"/>
      <c r="K57" s="2"/>
    </row>
    <row r="58" spans="1:13" ht="15.75" thickBot="1">
      <c r="A58" s="15"/>
      <c r="C58">
        <v>15.469999999999999</v>
      </c>
      <c r="E58">
        <v>27.98</v>
      </c>
      <c r="F58" s="2">
        <f t="shared" ref="F58" si="103">E58-D59</f>
        <v>12.508666666666667</v>
      </c>
      <c r="H58" s="2">
        <f t="shared" si="0"/>
        <v>-1.7573333333333334</v>
      </c>
      <c r="I58" s="20">
        <f t="shared" si="1"/>
        <v>3.3807265611139043</v>
      </c>
      <c r="J58" s="2"/>
      <c r="K58" s="2"/>
      <c r="M58" s="3"/>
    </row>
    <row r="59" spans="1:13" ht="15.75" thickBot="1">
      <c r="A59" s="15"/>
      <c r="C59">
        <v>15.496</v>
      </c>
      <c r="D59" s="2">
        <f t="shared" ref="D59" si="104">AVERAGE(C57:C59)</f>
        <v>15.471333333333334</v>
      </c>
      <c r="E59">
        <v>28.150000000000002</v>
      </c>
      <c r="F59" s="2">
        <f t="shared" ref="F59" si="105">E59-D59</f>
        <v>12.678666666666668</v>
      </c>
      <c r="H59" s="2">
        <f t="shared" si="0"/>
        <v>-1.5873333333333317</v>
      </c>
      <c r="I59" s="20">
        <f t="shared" si="1"/>
        <v>3.0049340608715176</v>
      </c>
      <c r="J59" s="2">
        <f t="shared" ref="J59" si="106">AVERAGE(I57:I59)</f>
        <v>3.2554623943664418</v>
      </c>
      <c r="K59" s="2">
        <f t="shared" ref="K59" si="107">STDEV(I57:I59)</f>
        <v>0.21696390117438449</v>
      </c>
      <c r="M59" s="3"/>
    </row>
    <row r="60" spans="1:13" ht="15.75" thickBot="1">
      <c r="A60" s="15">
        <v>20230020</v>
      </c>
      <c r="B60" t="s">
        <v>52</v>
      </c>
      <c r="C60">
        <v>15.57</v>
      </c>
      <c r="E60">
        <v>28.17</v>
      </c>
      <c r="F60" s="2">
        <f t="shared" ref="F60" si="108">E60-D62</f>
        <v>12.593333333333335</v>
      </c>
      <c r="H60" s="2">
        <f t="shared" si="0"/>
        <v>-1.6726666666666645</v>
      </c>
      <c r="I60" s="20">
        <f t="shared" si="1"/>
        <v>3.188033228979732</v>
      </c>
      <c r="J60" s="2"/>
      <c r="K60" s="2"/>
    </row>
    <row r="61" spans="1:13" ht="15.75" thickBot="1">
      <c r="A61" s="15"/>
      <c r="C61">
        <v>15.57</v>
      </c>
      <c r="E61">
        <v>28.26</v>
      </c>
      <c r="F61" s="2">
        <f t="shared" ref="F61" si="109">E61-D62</f>
        <v>12.683333333333335</v>
      </c>
      <c r="H61" s="2">
        <f t="shared" si="0"/>
        <v>-1.5826666666666647</v>
      </c>
      <c r="I61" s="20">
        <f t="shared" si="1"/>
        <v>2.9952297438766613</v>
      </c>
      <c r="J61" s="2"/>
      <c r="K61" s="2"/>
    </row>
    <row r="62" spans="1:13" ht="15.75" thickBot="1">
      <c r="A62" s="15"/>
      <c r="C62">
        <v>15.589999999999998</v>
      </c>
      <c r="D62" s="2">
        <f t="shared" ref="D62" si="110">AVERAGE(C60:C62)</f>
        <v>15.576666666666666</v>
      </c>
      <c r="E62">
        <v>27.86</v>
      </c>
      <c r="F62" s="2">
        <f t="shared" ref="F62" si="111">E62-D62</f>
        <v>12.283333333333333</v>
      </c>
      <c r="H62" s="2">
        <f t="shared" si="0"/>
        <v>-1.9826666666666668</v>
      </c>
      <c r="I62" s="20">
        <f t="shared" si="1"/>
        <v>3.9522293416275303</v>
      </c>
      <c r="J62" s="2">
        <f t="shared" ref="J62" si="112">AVERAGE(I60:I62)</f>
        <v>3.378497438161308</v>
      </c>
      <c r="K62" s="2">
        <f t="shared" ref="K62" si="113">STDEV(I60:I62)</f>
        <v>0.50613191833572646</v>
      </c>
    </row>
    <row r="63" spans="1:13" ht="15.75" thickBot="1">
      <c r="A63" s="15">
        <v>20230021</v>
      </c>
      <c r="B63" t="s">
        <v>53</v>
      </c>
      <c r="C63">
        <v>15.59</v>
      </c>
      <c r="E63">
        <v>27.93</v>
      </c>
      <c r="F63" s="2">
        <f t="shared" ref="F63" si="114">E63-D65</f>
        <v>12.314666666666668</v>
      </c>
      <c r="H63" s="2">
        <f t="shared" si="0"/>
        <v>-1.9513333333333325</v>
      </c>
      <c r="I63" s="20">
        <f t="shared" si="1"/>
        <v>3.8673178251909874</v>
      </c>
      <c r="J63" s="2"/>
      <c r="K63" s="2"/>
    </row>
    <row r="64" spans="1:13" ht="15.75" thickBot="1">
      <c r="A64" s="15"/>
      <c r="C64">
        <v>15.61</v>
      </c>
      <c r="E64">
        <v>28.68</v>
      </c>
      <c r="F64" s="2">
        <f t="shared" ref="F64" si="115">E64-D65</f>
        <v>13.064666666666668</v>
      </c>
      <c r="H64" s="2">
        <f t="shared" si="0"/>
        <v>-1.2013333333333325</v>
      </c>
      <c r="I64" s="20">
        <f t="shared" si="1"/>
        <v>2.299520936846986</v>
      </c>
      <c r="J64" s="2"/>
      <c r="K64" s="2"/>
      <c r="M64" s="3"/>
    </row>
    <row r="65" spans="1:13" ht="15.75" thickBot="1">
      <c r="A65" s="15"/>
      <c r="C65">
        <v>15.645999999999999</v>
      </c>
      <c r="D65" s="2">
        <f t="shared" ref="D65" si="116">AVERAGE(C63:C65)</f>
        <v>15.615333333333332</v>
      </c>
      <c r="E65">
        <v>27.93</v>
      </c>
      <c r="F65" s="2">
        <f t="shared" ref="F65" si="117">E65-D65</f>
        <v>12.314666666666668</v>
      </c>
      <c r="H65" s="2">
        <f t="shared" si="0"/>
        <v>-1.9513333333333325</v>
      </c>
      <c r="I65" s="20">
        <f t="shared" si="1"/>
        <v>3.8673178251909874</v>
      </c>
      <c r="J65" s="2">
        <f t="shared" ref="J65" si="118">AVERAGE(I63:I65)</f>
        <v>3.3447188624096533</v>
      </c>
      <c r="K65" s="2">
        <f t="shared" ref="K65" si="119">STDEV(I63:I65)</f>
        <v>0.90516795552006835</v>
      </c>
      <c r="M65" s="3"/>
    </row>
    <row r="66" spans="1:13" ht="15.75" thickBot="1">
      <c r="A66" s="15">
        <v>20230022</v>
      </c>
      <c r="B66" t="s">
        <v>54</v>
      </c>
      <c r="C66">
        <v>15.648000000000001</v>
      </c>
      <c r="E66">
        <v>28.44</v>
      </c>
      <c r="F66" s="2">
        <f t="shared" ref="F66" si="120">E66-D68</f>
        <v>12.763999999999999</v>
      </c>
      <c r="H66" s="2">
        <f t="shared" si="0"/>
        <v>-1.5020000000000007</v>
      </c>
      <c r="I66" s="20">
        <f t="shared" si="1"/>
        <v>2.8323508764290892</v>
      </c>
      <c r="J66" s="2"/>
      <c r="K66" s="2"/>
    </row>
    <row r="67" spans="1:13" ht="15.75" thickBot="1">
      <c r="A67" s="15"/>
      <c r="C67">
        <v>15.69</v>
      </c>
      <c r="E67">
        <v>28.64</v>
      </c>
      <c r="F67" s="2">
        <f t="shared" ref="F67" si="121">E67-D68</f>
        <v>12.963999999999999</v>
      </c>
      <c r="H67" s="2">
        <f t="shared" ref="H67:H130" si="122">F67-$G$5</f>
        <v>-1.3020000000000014</v>
      </c>
      <c r="I67" s="20">
        <f t="shared" si="1"/>
        <v>2.4657046509276155</v>
      </c>
      <c r="J67" s="2"/>
      <c r="K67" s="2"/>
      <c r="M67" s="3"/>
    </row>
    <row r="68" spans="1:13" ht="15.75" thickBot="1">
      <c r="A68" s="15"/>
      <c r="C68">
        <v>15.690000000000001</v>
      </c>
      <c r="D68" s="2">
        <f t="shared" ref="D68" si="123">AVERAGE(C66:C68)</f>
        <v>15.676000000000002</v>
      </c>
      <c r="E68">
        <v>28.310000000000002</v>
      </c>
      <c r="F68" s="2">
        <f t="shared" ref="F68" si="124">E68-D68</f>
        <v>12.634</v>
      </c>
      <c r="H68" s="2">
        <f t="shared" si="122"/>
        <v>-1.6319999999999997</v>
      </c>
      <c r="I68" s="20">
        <f t="shared" ref="I68:I86" si="125">POWER(2,-H68)</f>
        <v>3.0994237238366851</v>
      </c>
      <c r="J68" s="2">
        <f t="shared" ref="J68" si="126">AVERAGE(I66:I68)</f>
        <v>2.7991597503977967</v>
      </c>
      <c r="K68" s="2">
        <f t="shared" ref="K68" si="127">STDEV(I66:I68)</f>
        <v>0.31816065749492273</v>
      </c>
      <c r="M68" s="3"/>
    </row>
    <row r="69" spans="1:13" ht="15.75" thickBot="1">
      <c r="A69" s="15">
        <v>20230023</v>
      </c>
      <c r="B69" t="s">
        <v>55</v>
      </c>
      <c r="C69">
        <v>15.690000000000001</v>
      </c>
      <c r="E69">
        <v>28.55</v>
      </c>
      <c r="F69" s="2">
        <f t="shared" ref="F69" si="128">E69-D71</f>
        <v>12.832666666666666</v>
      </c>
      <c r="H69" s="2">
        <f t="shared" si="122"/>
        <v>-1.4333333333333336</v>
      </c>
      <c r="I69" s="20">
        <f t="shared" si="125"/>
        <v>2.7006998923363805</v>
      </c>
      <c r="J69" s="2"/>
      <c r="K69" s="2"/>
    </row>
    <row r="70" spans="1:13" ht="15.75" thickBot="1">
      <c r="A70" s="15"/>
      <c r="C70">
        <v>15.696</v>
      </c>
      <c r="E70">
        <v>28.19</v>
      </c>
      <c r="F70" s="2">
        <f t="shared" ref="F70" si="129">E70-D71</f>
        <v>12.472666666666667</v>
      </c>
      <c r="H70" s="2">
        <f t="shared" si="122"/>
        <v>-1.793333333333333</v>
      </c>
      <c r="I70" s="20">
        <f t="shared" si="125"/>
        <v>3.4661481833698562</v>
      </c>
      <c r="J70" s="2"/>
      <c r="K70" s="2"/>
    </row>
    <row r="71" spans="1:13" ht="15.75" thickBot="1">
      <c r="A71" s="15"/>
      <c r="C71">
        <v>15.766</v>
      </c>
      <c r="D71" s="2">
        <f t="shared" ref="D71" si="130">AVERAGE(C69:C71)</f>
        <v>15.717333333333334</v>
      </c>
      <c r="E71">
        <v>28.39</v>
      </c>
      <c r="F71" s="2">
        <f t="shared" ref="F71" si="131">E71-D71</f>
        <v>12.672666666666666</v>
      </c>
      <c r="H71" s="2">
        <f t="shared" si="122"/>
        <v>-1.5933333333333337</v>
      </c>
      <c r="I71" s="20">
        <f t="shared" si="125"/>
        <v>3.0174572535004676</v>
      </c>
      <c r="J71" s="2">
        <f t="shared" ref="J71" si="132">AVERAGE(I69:I71)</f>
        <v>3.0614351097355681</v>
      </c>
      <c r="K71" s="2">
        <f t="shared" ref="K71" si="133">STDEV(I69:I71)</f>
        <v>0.38461449587969454</v>
      </c>
    </row>
    <row r="72" spans="1:13" ht="15.75" thickBot="1">
      <c r="A72" s="15">
        <v>20230024</v>
      </c>
      <c r="B72" t="s">
        <v>56</v>
      </c>
      <c r="C72">
        <v>15.790000000000001</v>
      </c>
      <c r="E72">
        <v>28.060000000000002</v>
      </c>
      <c r="F72" s="2">
        <f t="shared" ref="F72" si="134">E72-D74</f>
        <v>12.253333333333336</v>
      </c>
      <c r="H72" s="2">
        <f t="shared" si="122"/>
        <v>-2.0126666666666644</v>
      </c>
      <c r="I72" s="20">
        <f t="shared" si="125"/>
        <v>4.0352740813774588</v>
      </c>
      <c r="J72" s="2"/>
      <c r="K72" s="2"/>
    </row>
    <row r="73" spans="1:13" ht="15.75" thickBot="1">
      <c r="A73" s="15"/>
      <c r="C73">
        <v>15.790000000000001</v>
      </c>
      <c r="E73">
        <v>28.660000000000004</v>
      </c>
      <c r="F73" s="2">
        <f t="shared" ref="F73" si="135">E73-D74</f>
        <v>12.853333333333337</v>
      </c>
      <c r="H73" s="2">
        <f t="shared" si="122"/>
        <v>-1.412666666666663</v>
      </c>
      <c r="I73" s="20">
        <f t="shared" si="125"/>
        <v>2.6622880362571877</v>
      </c>
      <c r="J73" s="2"/>
      <c r="K73" s="2"/>
    </row>
    <row r="74" spans="1:13" ht="15.75" thickBot="1">
      <c r="A74" s="15"/>
      <c r="C74">
        <v>15.839999999999998</v>
      </c>
      <c r="D74" s="2">
        <f t="shared" ref="D74" si="136">AVERAGE(C72:C74)</f>
        <v>15.806666666666667</v>
      </c>
      <c r="E74">
        <v>28.32</v>
      </c>
      <c r="F74" s="2">
        <f t="shared" ref="F74" si="137">E74-D74</f>
        <v>12.513333333333334</v>
      </c>
      <c r="H74" s="2">
        <f t="shared" si="122"/>
        <v>-1.7526666666666664</v>
      </c>
      <c r="I74" s="20">
        <f t="shared" si="125"/>
        <v>3.3698086369407307</v>
      </c>
      <c r="J74" s="2">
        <f t="shared" ref="J74" si="138">AVERAGE(I72:I74)</f>
        <v>3.3557902515251254</v>
      </c>
      <c r="K74" s="2">
        <f t="shared" ref="K74" si="139">STDEV(I72:I74)</f>
        <v>0.68660036147019232</v>
      </c>
    </row>
    <row r="75" spans="1:13" ht="15.75" thickBot="1">
      <c r="A75" s="15">
        <v>20230025</v>
      </c>
      <c r="B75" t="s">
        <v>57</v>
      </c>
      <c r="C75">
        <v>15.845999999999998</v>
      </c>
      <c r="E75">
        <v>28.52</v>
      </c>
      <c r="F75" s="2">
        <f t="shared" ref="F75" si="140">E75-D77</f>
        <v>12.666666666666666</v>
      </c>
      <c r="H75" s="2">
        <f t="shared" si="122"/>
        <v>-1.5993333333333339</v>
      </c>
      <c r="I75" s="20">
        <f t="shared" si="125"/>
        <v>3.0300326370761841</v>
      </c>
      <c r="J75" s="2"/>
      <c r="K75" s="2"/>
    </row>
    <row r="76" spans="1:13" ht="15.75" thickBot="1">
      <c r="A76" s="15"/>
      <c r="C76">
        <v>15.848000000000001</v>
      </c>
      <c r="E76">
        <v>28.19</v>
      </c>
      <c r="F76" s="2">
        <f t="shared" ref="F76" si="141">E76-D77</f>
        <v>12.336666666666668</v>
      </c>
      <c r="H76" s="2">
        <f t="shared" si="122"/>
        <v>-1.9293333333333322</v>
      </c>
      <c r="I76" s="20">
        <f t="shared" si="125"/>
        <v>3.8087915500424039</v>
      </c>
      <c r="J76" s="2"/>
      <c r="K76" s="2"/>
      <c r="M76" s="3"/>
    </row>
    <row r="77" spans="1:13" ht="15.75" thickBot="1">
      <c r="A77" s="15"/>
      <c r="C77">
        <v>15.866000000000001</v>
      </c>
      <c r="D77" s="2">
        <f t="shared" ref="D77" si="142">AVERAGE(C75:C77)</f>
        <v>15.853333333333333</v>
      </c>
      <c r="E77">
        <v>28.310000000000002</v>
      </c>
      <c r="F77" s="2">
        <f t="shared" ref="F77" si="143">E77-D77</f>
        <v>12.456666666666669</v>
      </c>
      <c r="H77" s="2">
        <f t="shared" si="122"/>
        <v>-1.8093333333333312</v>
      </c>
      <c r="I77" s="20">
        <f t="shared" si="125"/>
        <v>3.5048029481533942</v>
      </c>
      <c r="J77" s="2">
        <f t="shared" ref="J77" si="144">AVERAGE(I75:I77)</f>
        <v>3.4478757117573271</v>
      </c>
      <c r="K77" s="2">
        <f t="shared" ref="K77" si="145">STDEV(I75:I77)</f>
        <v>0.3924880811105636</v>
      </c>
      <c r="M77" s="3"/>
    </row>
    <row r="78" spans="1:13" ht="15.75" thickBot="1">
      <c r="A78" s="15">
        <v>20230026</v>
      </c>
      <c r="B78" t="s">
        <v>58</v>
      </c>
      <c r="C78">
        <v>15.889999999999999</v>
      </c>
      <c r="E78">
        <v>28.51</v>
      </c>
      <c r="F78" s="2">
        <f t="shared" ref="F78" si="146">E78-D80</f>
        <v>12.566666666666668</v>
      </c>
      <c r="H78" s="2">
        <f t="shared" si="122"/>
        <v>-1.6993333333333318</v>
      </c>
      <c r="I78" s="20">
        <f t="shared" si="125"/>
        <v>3.2475085710371125</v>
      </c>
      <c r="J78" s="2"/>
      <c r="K78" s="2"/>
    </row>
    <row r="79" spans="1:13" ht="15.75" thickBot="1">
      <c r="A79" s="15"/>
      <c r="C79">
        <v>15.959999999999999</v>
      </c>
      <c r="E79">
        <v>28.180000000000003</v>
      </c>
      <c r="F79" s="2">
        <f t="shared" ref="F79" si="147">E79-D80</f>
        <v>12.23666666666667</v>
      </c>
      <c r="H79" s="2">
        <f t="shared" si="122"/>
        <v>-2.0293333333333301</v>
      </c>
      <c r="I79" s="20">
        <f t="shared" si="125"/>
        <v>4.0821617076679173</v>
      </c>
      <c r="J79" s="2"/>
      <c r="K79" s="2"/>
      <c r="M79" s="3"/>
    </row>
    <row r="80" spans="1:13" ht="15.75" thickBot="1">
      <c r="A80" s="15"/>
      <c r="C80">
        <v>15.98</v>
      </c>
      <c r="D80" s="2">
        <f t="shared" ref="D80" si="148">AVERAGE(C78:C80)</f>
        <v>15.943333333333333</v>
      </c>
      <c r="E80">
        <v>28.88</v>
      </c>
      <c r="F80" s="2">
        <f t="shared" ref="F80" si="149">E80-D80</f>
        <v>12.936666666666666</v>
      </c>
      <c r="H80" s="2">
        <f t="shared" si="122"/>
        <v>-1.3293333333333344</v>
      </c>
      <c r="I80" s="20">
        <f t="shared" si="125"/>
        <v>2.5128652903829569</v>
      </c>
      <c r="J80" s="2">
        <f t="shared" ref="J80" si="150">AVERAGE(I78:I80)</f>
        <v>3.2808451896959956</v>
      </c>
      <c r="K80" s="2">
        <f t="shared" ref="K80" si="151">STDEV(I78:I80)</f>
        <v>0.78517915722054099</v>
      </c>
      <c r="M80" s="3"/>
    </row>
    <row r="81" spans="1:13" ht="15.75" thickBot="1">
      <c r="A81" s="15">
        <v>20230027</v>
      </c>
      <c r="B81" t="s">
        <v>59</v>
      </c>
      <c r="C81">
        <v>15.99</v>
      </c>
      <c r="E81">
        <v>28.73</v>
      </c>
      <c r="F81" s="2">
        <f t="shared" ref="F81" si="152">E81-D83</f>
        <v>12.737333333333334</v>
      </c>
      <c r="H81" s="2">
        <f t="shared" si="122"/>
        <v>-1.5286666666666662</v>
      </c>
      <c r="I81" s="20">
        <f t="shared" si="125"/>
        <v>2.8851906761121184</v>
      </c>
      <c r="J81" s="2"/>
      <c r="K81" s="2"/>
    </row>
    <row r="82" spans="1:13" ht="15.75" thickBot="1">
      <c r="A82" s="15"/>
      <c r="C82">
        <v>15.99</v>
      </c>
      <c r="E82">
        <v>28.400000000000002</v>
      </c>
      <c r="F82" s="2">
        <f>E82-D83</f>
        <v>12.407333333333336</v>
      </c>
      <c r="H82" s="2">
        <f t="shared" si="122"/>
        <v>-1.8586666666666645</v>
      </c>
      <c r="I82" s="20">
        <f t="shared" si="125"/>
        <v>3.6267232679186043</v>
      </c>
      <c r="J82" s="2"/>
      <c r="K82" s="2"/>
      <c r="M82" s="3"/>
    </row>
    <row r="83" spans="1:13" ht="15.75" thickBot="1">
      <c r="A83" s="15"/>
      <c r="C83">
        <v>15.997999999999999</v>
      </c>
      <c r="D83" s="2">
        <f t="shared" ref="D83" si="153">AVERAGE(C81:C83)</f>
        <v>15.992666666666667</v>
      </c>
      <c r="E83">
        <v>29.099999999999998</v>
      </c>
      <c r="F83" s="2">
        <f>E83-D83</f>
        <v>13.107333333333331</v>
      </c>
      <c r="H83" s="2">
        <f t="shared" si="122"/>
        <v>-1.1586666666666687</v>
      </c>
      <c r="I83" s="20">
        <f t="shared" si="125"/>
        <v>2.2325100450230106</v>
      </c>
      <c r="J83" s="2">
        <f t="shared" ref="J83" si="154">AVERAGE(I81:I83)</f>
        <v>2.9148079963512443</v>
      </c>
      <c r="K83" s="2">
        <f t="shared" ref="K83" si="155">STDEV(I81:I83)</f>
        <v>0.69757832317800805</v>
      </c>
      <c r="M83" s="3"/>
    </row>
    <row r="84" spans="1:13" ht="15.75" thickBot="1">
      <c r="A84" s="15">
        <v>20230028</v>
      </c>
      <c r="B84" t="s">
        <v>60</v>
      </c>
      <c r="C84">
        <v>15.149999999999999</v>
      </c>
      <c r="E84">
        <v>29.169999999999998</v>
      </c>
      <c r="F84" s="2">
        <f t="shared" ref="F84" si="156">E84-D86</f>
        <v>13.953999999999999</v>
      </c>
      <c r="H84" s="2">
        <f t="shared" si="122"/>
        <v>-0.31200000000000117</v>
      </c>
      <c r="I84" s="20">
        <f t="shared" si="125"/>
        <v>1.2414274915261132</v>
      </c>
      <c r="J84" s="2"/>
      <c r="K84" s="2"/>
    </row>
    <row r="85" spans="1:13">
      <c r="C85">
        <v>15.01</v>
      </c>
      <c r="E85">
        <v>29.59</v>
      </c>
      <c r="F85" s="2">
        <f>E85-D86</f>
        <v>14.374000000000001</v>
      </c>
      <c r="H85" s="2">
        <f t="shared" si="122"/>
        <v>0.10800000000000054</v>
      </c>
      <c r="I85" s="20">
        <f t="shared" si="125"/>
        <v>0.92787347647128249</v>
      </c>
      <c r="J85" s="2"/>
      <c r="K85" s="2"/>
    </row>
    <row r="86" spans="1:13">
      <c r="C86">
        <v>15.488</v>
      </c>
      <c r="D86" s="2">
        <f t="shared" ref="D86" si="157">AVERAGE(C84:C86)</f>
        <v>15.215999999999999</v>
      </c>
      <c r="E86">
        <v>29.81</v>
      </c>
      <c r="F86" s="2">
        <f>E86-D86</f>
        <v>14.593999999999999</v>
      </c>
      <c r="H86" s="2">
        <f t="shared" si="122"/>
        <v>0.3279999999999994</v>
      </c>
      <c r="I86" s="20">
        <f t="shared" si="125"/>
        <v>0.79664009628558308</v>
      </c>
      <c r="J86" s="2">
        <f t="shared" ref="J86" si="158">AVERAGE(I84:I86)</f>
        <v>0.98864702142765959</v>
      </c>
      <c r="K86" s="2">
        <f t="shared" ref="K86" si="159">STDEV(I84:I86)</f>
        <v>0.22853670288629227</v>
      </c>
    </row>
    <row r="87" spans="1:13" s="7" customFormat="1" ht="15.75" thickBot="1">
      <c r="A87" s="16">
        <v>2023001</v>
      </c>
      <c r="B87" s="7" t="s">
        <v>0</v>
      </c>
      <c r="C87" s="7">
        <v>14.21</v>
      </c>
      <c r="D87" s="9"/>
      <c r="E87" s="7">
        <v>27.52</v>
      </c>
      <c r="F87" s="9">
        <f>E87-D89</f>
        <v>12.903333333333332</v>
      </c>
      <c r="G87" s="9"/>
      <c r="H87" s="9">
        <f t="shared" si="122"/>
        <v>-1.3626666666666676</v>
      </c>
      <c r="I87" s="21">
        <f t="shared" ref="I87:I118" si="160">POWER(2,-H87)</f>
        <v>2.5716007322828123</v>
      </c>
      <c r="J87" s="9"/>
      <c r="K87" s="9"/>
    </row>
    <row r="88" spans="1:13" ht="15.75" thickBot="1">
      <c r="A88" s="15"/>
      <c r="C88">
        <v>14.57</v>
      </c>
      <c r="D88" s="2"/>
      <c r="E88">
        <v>27.76</v>
      </c>
      <c r="F88" s="2">
        <f>E88-D89</f>
        <v>13.143333333333334</v>
      </c>
      <c r="G88" s="2"/>
      <c r="H88" s="2">
        <f t="shared" si="122"/>
        <v>-1.1226666666666656</v>
      </c>
      <c r="I88" s="20">
        <f t="shared" si="160"/>
        <v>2.1774908653285103</v>
      </c>
      <c r="J88" s="2"/>
      <c r="K88" s="2"/>
    </row>
    <row r="89" spans="1:13" ht="15.75" thickBot="1">
      <c r="A89" s="15"/>
      <c r="C89">
        <v>15.07</v>
      </c>
      <c r="D89" s="2">
        <f>AVERAGE(C87:C89)</f>
        <v>14.616666666666667</v>
      </c>
      <c r="E89">
        <v>28.01</v>
      </c>
      <c r="F89" s="2">
        <f>E89-D89</f>
        <v>13.393333333333334</v>
      </c>
      <c r="G89" s="2"/>
      <c r="H89" s="2">
        <f t="shared" si="122"/>
        <v>-0.87266666666666559</v>
      </c>
      <c r="I89" s="20">
        <f t="shared" si="160"/>
        <v>1.8310442629024533</v>
      </c>
      <c r="J89" s="2">
        <f>AVERAGE(I87:I89)</f>
        <v>2.1933786201712584</v>
      </c>
      <c r="K89" s="2">
        <f>STDEV(I87:I89)</f>
        <v>0.37053378611232618</v>
      </c>
    </row>
    <row r="90" spans="1:13" ht="15.75" thickBot="1">
      <c r="A90" s="15">
        <v>2023002</v>
      </c>
      <c r="B90" t="s">
        <v>31</v>
      </c>
      <c r="C90">
        <v>14.928000000000001</v>
      </c>
      <c r="D90" s="2"/>
      <c r="E90">
        <v>29.21</v>
      </c>
      <c r="F90" s="2">
        <f>E90-D92</f>
        <v>13.764000000000001</v>
      </c>
      <c r="G90" s="2"/>
      <c r="H90" s="2">
        <f t="shared" si="122"/>
        <v>-0.50199999999999889</v>
      </c>
      <c r="I90" s="20">
        <f t="shared" si="160"/>
        <v>1.4161754382145428</v>
      </c>
      <c r="J90" s="2"/>
      <c r="K90" s="2"/>
    </row>
    <row r="91" spans="1:13" ht="15.75" thickBot="1">
      <c r="A91" s="15"/>
      <c r="C91">
        <v>15.52</v>
      </c>
      <c r="D91" s="2"/>
      <c r="E91">
        <v>29.27</v>
      </c>
      <c r="F91" s="2">
        <f>E91-D92</f>
        <v>13.824</v>
      </c>
      <c r="G91" s="2"/>
      <c r="H91" s="2">
        <f t="shared" si="122"/>
        <v>-0.44200000000000017</v>
      </c>
      <c r="I91" s="20">
        <f t="shared" si="160"/>
        <v>1.3584862845489449</v>
      </c>
      <c r="J91" s="2"/>
      <c r="K91" s="2"/>
    </row>
    <row r="92" spans="1:13" ht="15.75" thickBot="1">
      <c r="A92" s="15"/>
      <c r="C92">
        <v>15.89</v>
      </c>
      <c r="D92" s="2">
        <f>AVERAGE(C90:C92)</f>
        <v>15.446</v>
      </c>
      <c r="E92">
        <v>29.87</v>
      </c>
      <c r="F92" s="2">
        <f>E92-D92</f>
        <v>14.424000000000001</v>
      </c>
      <c r="G92" s="2"/>
      <c r="H92" s="2">
        <f t="shared" si="122"/>
        <v>0.15800000000000125</v>
      </c>
      <c r="I92" s="20">
        <f t="shared" si="160"/>
        <v>0.89626669956940397</v>
      </c>
      <c r="J92" s="2">
        <f>AVERAGE(I90:I92)</f>
        <v>1.2236428074442973</v>
      </c>
      <c r="K92" s="2">
        <f>STDEV(I90:I92)</f>
        <v>0.28497955473708703</v>
      </c>
    </row>
    <row r="93" spans="1:13" ht="15.75" thickBot="1">
      <c r="A93" s="15">
        <v>2023003</v>
      </c>
      <c r="B93" t="s">
        <v>1</v>
      </c>
      <c r="C93">
        <v>15.36</v>
      </c>
      <c r="D93" s="2"/>
      <c r="E93">
        <v>29.4</v>
      </c>
      <c r="F93" s="2">
        <f t="shared" ref="F93" si="161">E93-D95</f>
        <v>14.087333333333332</v>
      </c>
      <c r="G93" s="2"/>
      <c r="H93" s="2">
        <f t="shared" si="122"/>
        <v>-0.17866666666666831</v>
      </c>
      <c r="I93" s="20">
        <f t="shared" si="160"/>
        <v>1.1318373619387729</v>
      </c>
      <c r="J93" s="2"/>
      <c r="K93" s="2"/>
    </row>
    <row r="94" spans="1:13" ht="15.75" thickBot="1">
      <c r="A94" s="15"/>
      <c r="C94">
        <v>15.36</v>
      </c>
      <c r="D94" s="2"/>
      <c r="E94">
        <v>29.39</v>
      </c>
      <c r="F94" s="2">
        <f t="shared" ref="F94" si="162">E94-D95</f>
        <v>14.077333333333334</v>
      </c>
      <c r="G94" s="2"/>
      <c r="H94" s="2">
        <f t="shared" si="122"/>
        <v>-0.18866666666666632</v>
      </c>
      <c r="I94" s="20">
        <f t="shared" si="160"/>
        <v>1.1397099133658011</v>
      </c>
      <c r="J94" s="2"/>
      <c r="K94" s="2"/>
    </row>
    <row r="95" spans="1:13" ht="15.75" thickBot="1">
      <c r="A95" s="15"/>
      <c r="C95">
        <v>15.218</v>
      </c>
      <c r="D95" s="2">
        <f t="shared" ref="D95" si="163">AVERAGE(C93:C95)</f>
        <v>15.312666666666667</v>
      </c>
      <c r="E95">
        <v>29.080000000000002</v>
      </c>
      <c r="F95" s="2">
        <f t="shared" ref="F95" si="164">E95-D95</f>
        <v>13.767333333333335</v>
      </c>
      <c r="G95" s="2"/>
      <c r="H95" s="2">
        <f t="shared" si="122"/>
        <v>-0.49866666666666504</v>
      </c>
      <c r="I95" s="20">
        <f t="shared" si="160"/>
        <v>1.4129071552963777</v>
      </c>
      <c r="J95" s="2">
        <f t="shared" ref="J95" si="165">AVERAGE(I93:I95)</f>
        <v>1.2281514768669839</v>
      </c>
      <c r="K95" s="2">
        <f>STDEV(I93:I95)</f>
        <v>0.16005152233084916</v>
      </c>
    </row>
    <row r="96" spans="1:13" ht="15.75" thickBot="1">
      <c r="A96" s="15">
        <v>2023004</v>
      </c>
      <c r="B96" t="s">
        <v>2</v>
      </c>
      <c r="C96">
        <v>15.81</v>
      </c>
      <c r="D96" s="2"/>
      <c r="E96">
        <v>29.59</v>
      </c>
      <c r="F96" s="2">
        <f t="shared" ref="F96" si="166">E96-D98</f>
        <v>13.723333333333333</v>
      </c>
      <c r="G96" s="2"/>
      <c r="H96" s="2">
        <f t="shared" si="122"/>
        <v>-0.5426666666666673</v>
      </c>
      <c r="I96" s="20">
        <f t="shared" si="160"/>
        <v>1.4566625145090364</v>
      </c>
      <c r="J96" s="2"/>
      <c r="K96" s="2"/>
    </row>
    <row r="97" spans="1:11" ht="15.75" thickBot="1">
      <c r="A97" s="15"/>
      <c r="C97">
        <v>16.260000000000002</v>
      </c>
      <c r="D97" s="2"/>
      <c r="E97">
        <v>29.5</v>
      </c>
      <c r="F97" s="2">
        <f t="shared" ref="F97" si="167">E97-D98</f>
        <v>13.633333333333333</v>
      </c>
      <c r="G97" s="2"/>
      <c r="H97" s="2">
        <f t="shared" si="122"/>
        <v>-0.63266666666666715</v>
      </c>
      <c r="I97" s="20">
        <f t="shared" si="160"/>
        <v>1.5504281463409528</v>
      </c>
      <c r="J97" s="2"/>
      <c r="K97" s="2"/>
    </row>
    <row r="98" spans="1:11" ht="15.75" thickBot="1">
      <c r="A98" s="15"/>
      <c r="C98">
        <v>15.53</v>
      </c>
      <c r="D98" s="2">
        <f t="shared" ref="D98" si="168">AVERAGE(C96:C98)</f>
        <v>15.866666666666667</v>
      </c>
      <c r="E98">
        <v>29.72</v>
      </c>
      <c r="F98" s="2">
        <f t="shared" ref="F98" si="169">E98-D98</f>
        <v>13.853333333333332</v>
      </c>
      <c r="G98" s="2"/>
      <c r="H98" s="2">
        <f t="shared" si="122"/>
        <v>-0.41266666666666829</v>
      </c>
      <c r="I98" s="20">
        <f t="shared" si="160"/>
        <v>1.3311440181285987</v>
      </c>
      <c r="J98" s="2">
        <f t="shared" ref="J98" si="170">AVERAGE(I96:I98)</f>
        <v>1.446078226326196</v>
      </c>
      <c r="K98" s="2">
        <f>STDEV(I96:I98)</f>
        <v>0.11002455448087986</v>
      </c>
    </row>
    <row r="99" spans="1:11" ht="15.75" thickBot="1">
      <c r="A99" s="15">
        <v>2023005</v>
      </c>
      <c r="B99" t="s">
        <v>3</v>
      </c>
      <c r="C99">
        <v>15.87</v>
      </c>
      <c r="D99" s="2"/>
      <c r="E99">
        <v>28.62</v>
      </c>
      <c r="F99" s="2">
        <f t="shared" ref="F99" si="171">E99-D101</f>
        <v>12.874000000000001</v>
      </c>
      <c r="G99" s="2"/>
      <c r="H99" s="2">
        <f t="shared" si="122"/>
        <v>-1.3919999999999995</v>
      </c>
      <c r="I99" s="20">
        <f t="shared" si="160"/>
        <v>2.6244225091839204</v>
      </c>
      <c r="J99" s="2"/>
      <c r="K99" s="2"/>
    </row>
    <row r="100" spans="1:11" ht="15.75" thickBot="1">
      <c r="A100" s="15"/>
      <c r="C100">
        <v>15.388</v>
      </c>
      <c r="D100" s="2"/>
      <c r="E100">
        <v>29.3</v>
      </c>
      <c r="F100" s="2">
        <f t="shared" ref="F100" si="172">E100-D101</f>
        <v>13.554</v>
      </c>
      <c r="G100" s="2"/>
      <c r="H100" s="2">
        <f t="shared" si="122"/>
        <v>-0.71199999999999974</v>
      </c>
      <c r="I100" s="20">
        <f t="shared" si="160"/>
        <v>1.6380733957196549</v>
      </c>
      <c r="J100" s="2"/>
      <c r="K100" s="2"/>
    </row>
    <row r="101" spans="1:11" ht="15.75" thickBot="1">
      <c r="A101" s="15"/>
      <c r="C101">
        <v>15.979999999999999</v>
      </c>
      <c r="D101" s="2">
        <f t="shared" ref="D101" si="173">AVERAGE(C99:C101)</f>
        <v>15.746</v>
      </c>
      <c r="E101">
        <v>28.81</v>
      </c>
      <c r="F101" s="2">
        <f t="shared" ref="F101" si="174">E101-D101</f>
        <v>13.063999999999998</v>
      </c>
      <c r="G101" s="2"/>
      <c r="H101" s="2">
        <f t="shared" si="122"/>
        <v>-1.2020000000000017</v>
      </c>
      <c r="I101" s="20">
        <f t="shared" si="160"/>
        <v>2.3005837867012131</v>
      </c>
      <c r="J101" s="2">
        <f t="shared" ref="J101" si="175">AVERAGE(I99:I101)</f>
        <v>2.1876932305349297</v>
      </c>
      <c r="K101" s="2">
        <f>STDEV(I99:I101)</f>
        <v>0.50277166950971353</v>
      </c>
    </row>
    <row r="102" spans="1:11" ht="15.75" thickBot="1">
      <c r="A102" s="15">
        <v>2023006</v>
      </c>
      <c r="B102" t="s">
        <v>4</v>
      </c>
      <c r="C102">
        <v>14.35</v>
      </c>
      <c r="D102" s="2"/>
      <c r="E102">
        <v>27.56</v>
      </c>
      <c r="F102" s="2">
        <f t="shared" ref="F102" si="176">E102-D104</f>
        <v>13.049999999999999</v>
      </c>
      <c r="G102" s="2"/>
      <c r="H102" s="2">
        <f t="shared" si="122"/>
        <v>-1.2160000000000011</v>
      </c>
      <c r="I102" s="20">
        <f t="shared" si="160"/>
        <v>2.3230174638514458</v>
      </c>
      <c r="J102" s="2"/>
      <c r="K102" s="2"/>
    </row>
    <row r="103" spans="1:11" ht="15.75" thickBot="1">
      <c r="A103" s="15"/>
      <c r="C103">
        <v>14.87</v>
      </c>
      <c r="D103" s="2"/>
      <c r="E103">
        <v>27.779999999999998</v>
      </c>
      <c r="F103" s="2">
        <f t="shared" ref="F103" si="177">E103-D104</f>
        <v>13.269999999999998</v>
      </c>
      <c r="G103" s="2"/>
      <c r="H103" s="2">
        <f t="shared" si="122"/>
        <v>-0.99600000000000222</v>
      </c>
      <c r="I103" s="20">
        <f t="shared" si="160"/>
        <v>1.9944625027041418</v>
      </c>
      <c r="J103" s="2"/>
      <c r="K103" s="2"/>
    </row>
    <row r="104" spans="1:11" ht="15.75" thickBot="1">
      <c r="A104" s="15"/>
      <c r="C104" s="2">
        <v>14.31</v>
      </c>
      <c r="D104" s="2">
        <f t="shared" ref="D104" si="178">AVERAGE(C102:C104)</f>
        <v>14.51</v>
      </c>
      <c r="E104">
        <v>27.68</v>
      </c>
      <c r="F104" s="2">
        <f t="shared" ref="F104" si="179">E104-D104</f>
        <v>13.17</v>
      </c>
      <c r="G104" s="2"/>
      <c r="H104" s="2">
        <f t="shared" si="122"/>
        <v>-1.0960000000000001</v>
      </c>
      <c r="I104" s="20">
        <f t="shared" si="160"/>
        <v>2.1376119824220159</v>
      </c>
      <c r="J104" s="2">
        <f t="shared" ref="J104" si="180">AVERAGE(I102:I104)</f>
        <v>2.1516973163258677</v>
      </c>
      <c r="K104" s="2">
        <f>STDEV(I102:I104)</f>
        <v>0.1647297425998531</v>
      </c>
    </row>
    <row r="105" spans="1:11" ht="15.75" thickBot="1">
      <c r="A105" s="15">
        <v>2023007</v>
      </c>
      <c r="B105" t="s">
        <v>5</v>
      </c>
      <c r="C105" s="2">
        <v>14.19</v>
      </c>
      <c r="D105" s="2"/>
      <c r="E105">
        <v>27.36</v>
      </c>
      <c r="F105" s="2">
        <f t="shared" ref="F105" si="181">E105-D107</f>
        <v>13.043333333333335</v>
      </c>
      <c r="G105" s="2"/>
      <c r="H105" s="2">
        <f t="shared" si="122"/>
        <v>-1.2226666666666652</v>
      </c>
      <c r="I105" s="20">
        <f t="shared" si="160"/>
        <v>2.3337769243742863</v>
      </c>
      <c r="J105" s="2"/>
      <c r="K105" s="2"/>
    </row>
    <row r="106" spans="1:11" ht="15.75" thickBot="1">
      <c r="A106" s="15"/>
      <c r="C106" s="2">
        <v>14.54</v>
      </c>
      <c r="D106" s="2"/>
      <c r="E106">
        <v>27.869999999999997</v>
      </c>
      <c r="F106" s="2">
        <f t="shared" ref="F106" si="182">E106-D107</f>
        <v>13.553333333333333</v>
      </c>
      <c r="G106" s="2"/>
      <c r="H106" s="2">
        <f t="shared" si="122"/>
        <v>-0.71266666666666723</v>
      </c>
      <c r="I106" s="20">
        <f t="shared" si="160"/>
        <v>1.6388305212765271</v>
      </c>
      <c r="J106" s="2"/>
      <c r="K106" s="2"/>
    </row>
    <row r="107" spans="1:11" ht="15.75" thickBot="1">
      <c r="A107" s="15"/>
      <c r="C107" s="2">
        <v>14.22</v>
      </c>
      <c r="D107" s="2">
        <f t="shared" ref="D107" si="183">AVERAGE(C105:C107)</f>
        <v>14.316666666666665</v>
      </c>
      <c r="E107">
        <v>28.97</v>
      </c>
      <c r="F107" s="2">
        <f t="shared" ref="F107" si="184">E107-D107</f>
        <v>14.653333333333334</v>
      </c>
      <c r="G107" s="2"/>
      <c r="H107" s="2">
        <f t="shared" si="122"/>
        <v>0.3873333333333342</v>
      </c>
      <c r="I107" s="20">
        <f t="shared" si="160"/>
        <v>0.76454147194423105</v>
      </c>
      <c r="J107" s="2">
        <f t="shared" ref="J107" si="185">AVERAGE(I105:I107)</f>
        <v>1.579049639198348</v>
      </c>
      <c r="K107" s="2">
        <f>STDEV(I105:I107)</f>
        <v>0.7863239101587679</v>
      </c>
    </row>
    <row r="108" spans="1:11" ht="15.75" thickBot="1">
      <c r="A108" s="15">
        <v>2023008</v>
      </c>
      <c r="B108" t="s">
        <v>6</v>
      </c>
      <c r="C108" s="2">
        <v>14.42</v>
      </c>
      <c r="D108" s="2"/>
      <c r="E108">
        <v>28.19</v>
      </c>
      <c r="F108" s="2">
        <f t="shared" ref="F108" si="186">E108-D110</f>
        <v>13.883333333333335</v>
      </c>
      <c r="H108" s="2">
        <f t="shared" si="122"/>
        <v>-0.38266666666666538</v>
      </c>
      <c r="I108" s="20">
        <f t="shared" si="160"/>
        <v>1.3037494703665671</v>
      </c>
      <c r="J108" s="2"/>
      <c r="K108" s="2"/>
    </row>
    <row r="109" spans="1:11" ht="15.75" thickBot="1">
      <c r="A109" s="15"/>
      <c r="C109" s="2">
        <v>14.31</v>
      </c>
      <c r="D109" s="2"/>
      <c r="E109">
        <v>29.09</v>
      </c>
      <c r="F109" s="2">
        <f t="shared" ref="F109" si="187">E109-D110</f>
        <v>14.783333333333333</v>
      </c>
      <c r="H109" s="2">
        <f t="shared" si="122"/>
        <v>0.5173333333333332</v>
      </c>
      <c r="I109" s="20">
        <f t="shared" si="160"/>
        <v>0.69866204206731775</v>
      </c>
      <c r="J109" s="2"/>
      <c r="K109" s="2"/>
    </row>
    <row r="110" spans="1:11" ht="15.75" thickBot="1">
      <c r="A110" s="15"/>
      <c r="C110" s="2">
        <v>14.19</v>
      </c>
      <c r="D110" s="2">
        <f t="shared" ref="D110" si="188">AVERAGE(C108:C110)</f>
        <v>14.306666666666667</v>
      </c>
      <c r="E110">
        <v>28.77</v>
      </c>
      <c r="F110" s="2">
        <f t="shared" ref="F110" si="189">E110-D110</f>
        <v>14.463333333333333</v>
      </c>
      <c r="H110" s="2">
        <f t="shared" si="122"/>
        <v>0.19733333333333292</v>
      </c>
      <c r="I110" s="20">
        <f t="shared" si="160"/>
        <v>0.87216117047061603</v>
      </c>
      <c r="J110" s="2">
        <f t="shared" ref="J110" si="190">AVERAGE(I108:I110)</f>
        <v>0.9581908943015004</v>
      </c>
      <c r="K110" s="2">
        <f>STDEV(I108:I110)</f>
        <v>0.31158230695638545</v>
      </c>
    </row>
    <row r="111" spans="1:11" ht="15.75" thickBot="1">
      <c r="A111" s="15">
        <v>2023009</v>
      </c>
      <c r="B111" t="s">
        <v>7</v>
      </c>
      <c r="C111" s="2">
        <v>14.1</v>
      </c>
      <c r="D111" s="2"/>
      <c r="E111">
        <v>29.279999999999998</v>
      </c>
      <c r="F111" s="2">
        <f t="shared" ref="F111" si="191">E111-D113</f>
        <v>15.109999999999998</v>
      </c>
      <c r="H111" s="2">
        <f t="shared" si="122"/>
        <v>0.84399999999999764</v>
      </c>
      <c r="I111" s="20">
        <f t="shared" si="160"/>
        <v>0.5570968254096671</v>
      </c>
      <c r="J111" s="2"/>
      <c r="K111" s="2"/>
    </row>
    <row r="112" spans="1:11" ht="15.75" thickBot="1">
      <c r="A112" s="15"/>
      <c r="C112" s="2">
        <v>13.95</v>
      </c>
      <c r="D112" s="2"/>
      <c r="E112">
        <v>28.83</v>
      </c>
      <c r="F112" s="2">
        <f t="shared" ref="F112" si="192">E112-D113</f>
        <v>14.659999999999998</v>
      </c>
      <c r="H112" s="2">
        <f t="shared" si="122"/>
        <v>0.39399999999999835</v>
      </c>
      <c r="I112" s="20">
        <f t="shared" si="160"/>
        <v>0.7610166904196799</v>
      </c>
      <c r="J112" s="2"/>
      <c r="K112" s="2"/>
    </row>
    <row r="113" spans="1:11" ht="15.75" thickBot="1">
      <c r="A113" s="15"/>
      <c r="C113" s="2">
        <v>14.46</v>
      </c>
      <c r="D113" s="2">
        <f t="shared" ref="D113" si="193">AVERAGE(C111:C113)</f>
        <v>14.17</v>
      </c>
      <c r="E113">
        <v>29.049999999999997</v>
      </c>
      <c r="F113" s="2">
        <f t="shared" ref="F113" si="194">E113-D113</f>
        <v>14.879999999999997</v>
      </c>
      <c r="H113" s="2">
        <f t="shared" si="122"/>
        <v>0.61399999999999721</v>
      </c>
      <c r="I113" s="20">
        <f t="shared" si="160"/>
        <v>0.653382626946588</v>
      </c>
      <c r="J113" s="2">
        <f t="shared" ref="J113" si="195">AVERAGE(I111:I113)</f>
        <v>0.65716538092531174</v>
      </c>
      <c r="K113" s="2">
        <f>STDEV(I111:I113)</f>
        <v>0.10201254705756965</v>
      </c>
    </row>
    <row r="114" spans="1:11" ht="15.75" thickBot="1">
      <c r="A114" s="15">
        <v>2023010</v>
      </c>
      <c r="B114" t="s">
        <v>8</v>
      </c>
      <c r="C114" s="2">
        <v>14.59</v>
      </c>
      <c r="D114" s="2"/>
      <c r="E114">
        <v>28.95</v>
      </c>
      <c r="F114" s="2">
        <f t="shared" ref="F114" si="196">E114-D116</f>
        <v>13.859999999999998</v>
      </c>
      <c r="H114" s="2">
        <f t="shared" si="122"/>
        <v>-0.40600000000000236</v>
      </c>
      <c r="I114" s="20">
        <f t="shared" si="160"/>
        <v>1.3250070170452095</v>
      </c>
      <c r="J114" s="2"/>
      <c r="K114" s="2"/>
    </row>
    <row r="115" spans="1:11" ht="15.75" thickBot="1">
      <c r="A115" s="15"/>
      <c r="C115" s="2">
        <v>15.26</v>
      </c>
      <c r="D115" s="2"/>
      <c r="E115">
        <v>28.63</v>
      </c>
      <c r="F115" s="2">
        <f t="shared" ref="F115" si="197">E115-D116</f>
        <v>13.539999999999997</v>
      </c>
      <c r="H115" s="2">
        <f t="shared" si="122"/>
        <v>-0.72600000000000264</v>
      </c>
      <c r="I115" s="20">
        <f t="shared" si="160"/>
        <v>1.6540467368865341</v>
      </c>
      <c r="J115" s="2"/>
      <c r="K115" s="2"/>
    </row>
    <row r="116" spans="1:11" ht="15.75" thickBot="1">
      <c r="A116" s="15"/>
      <c r="C116" s="2">
        <v>15.42</v>
      </c>
      <c r="D116" s="2">
        <f t="shared" ref="D116" si="198">AVERAGE(C114:C116)</f>
        <v>15.090000000000002</v>
      </c>
      <c r="E116">
        <v>29.139999999999997</v>
      </c>
      <c r="F116" s="2">
        <f t="shared" ref="F116" si="199">E116-D116</f>
        <v>14.049999999999995</v>
      </c>
      <c r="H116" s="2">
        <f t="shared" si="122"/>
        <v>-0.21600000000000463</v>
      </c>
      <c r="I116" s="20">
        <f t="shared" si="160"/>
        <v>1.1615087319257258</v>
      </c>
      <c r="J116" s="2">
        <f t="shared" ref="J116" si="200">AVERAGE(I114:I116)</f>
        <v>1.3801874952858231</v>
      </c>
      <c r="K116" s="2">
        <f>STDEV(I114:I116)</f>
        <v>0.25086268249151994</v>
      </c>
    </row>
    <row r="117" spans="1:11" ht="15.75" thickBot="1">
      <c r="A117" s="15">
        <v>20230011</v>
      </c>
      <c r="B117" t="s">
        <v>9</v>
      </c>
      <c r="C117" s="2">
        <v>14.26</v>
      </c>
      <c r="D117" s="2"/>
      <c r="E117">
        <v>29.1</v>
      </c>
      <c r="F117" s="2">
        <f t="shared" ref="F117" si="201">E117-D119</f>
        <v>14.046666666666667</v>
      </c>
      <c r="H117" s="2">
        <f t="shared" si="122"/>
        <v>-0.21933333333333316</v>
      </c>
      <c r="I117" s="20">
        <f t="shared" si="160"/>
        <v>1.164195489603763</v>
      </c>
      <c r="J117" s="2"/>
      <c r="K117" s="2"/>
    </row>
    <row r="118" spans="1:11" ht="15.75" thickBot="1">
      <c r="A118" s="15"/>
      <c r="C118" s="2">
        <v>15.59</v>
      </c>
      <c r="D118" s="2"/>
      <c r="E118">
        <v>29.32</v>
      </c>
      <c r="F118" s="2">
        <f t="shared" ref="F118" si="202">E118-D119</f>
        <v>14.266666666666666</v>
      </c>
      <c r="H118" s="2">
        <f t="shared" si="122"/>
        <v>6.6666666666570507E-4</v>
      </c>
      <c r="I118" s="20">
        <f t="shared" si="160"/>
        <v>0.99953800863051989</v>
      </c>
      <c r="J118" s="2"/>
      <c r="K118" s="2"/>
    </row>
    <row r="119" spans="1:11" ht="15.75" thickBot="1">
      <c r="A119" s="15"/>
      <c r="C119" s="2">
        <v>15.31</v>
      </c>
      <c r="D119" s="2">
        <f t="shared" ref="D119" si="203">AVERAGE(C117:C119)</f>
        <v>15.053333333333335</v>
      </c>
      <c r="E119">
        <v>29.220000000000002</v>
      </c>
      <c r="F119" s="2">
        <f t="shared" ref="F119" si="204">E119-D119</f>
        <v>14.166666666666668</v>
      </c>
      <c r="H119" s="2">
        <f t="shared" si="122"/>
        <v>-9.9333333333332163E-2</v>
      </c>
      <c r="I119" s="20">
        <f t="shared" ref="I119:I150" si="205">POWER(2,-H119)</f>
        <v>1.0712783124465621</v>
      </c>
      <c r="J119" s="2">
        <f t="shared" ref="J119" si="206">AVERAGE(I117:I119)</f>
        <v>1.0783372702269485</v>
      </c>
      <c r="K119" s="2">
        <f>STDEV(I117:I119)</f>
        <v>8.255539457735292E-2</v>
      </c>
    </row>
    <row r="120" spans="1:11" ht="15.75" thickBot="1">
      <c r="A120" s="15">
        <v>20230012</v>
      </c>
      <c r="B120" t="s">
        <v>10</v>
      </c>
      <c r="C120" s="2">
        <v>15.26</v>
      </c>
      <c r="D120" s="2"/>
      <c r="E120">
        <v>28.900000000000002</v>
      </c>
      <c r="F120" s="2">
        <f t="shared" ref="F120" si="207">E120-D122</f>
        <v>14.236666666666668</v>
      </c>
      <c r="H120" s="2">
        <f t="shared" si="122"/>
        <v>-2.9333333333331879E-2</v>
      </c>
      <c r="I120" s="20">
        <f t="shared" si="205"/>
        <v>1.0205404269169804</v>
      </c>
      <c r="J120" s="2"/>
      <c r="K120" s="2"/>
    </row>
    <row r="121" spans="1:11" ht="15.75" thickBot="1">
      <c r="A121" s="15"/>
      <c r="C121" s="2">
        <v>14.42</v>
      </c>
      <c r="D121" s="2"/>
      <c r="E121">
        <v>29.41</v>
      </c>
      <c r="F121" s="2">
        <f t="shared" ref="F121" si="208">E121-D122</f>
        <v>14.746666666666666</v>
      </c>
      <c r="H121" s="2">
        <f t="shared" si="122"/>
        <v>0.48066666666666613</v>
      </c>
      <c r="I121" s="20">
        <f t="shared" si="205"/>
        <v>0.71664638653351154</v>
      </c>
      <c r="J121" s="2"/>
      <c r="K121" s="2"/>
    </row>
    <row r="122" spans="1:11" ht="15.75" thickBot="1">
      <c r="A122" s="15"/>
      <c r="C122" s="2">
        <v>14.31</v>
      </c>
      <c r="D122" s="2">
        <f t="shared" ref="D122" si="209">AVERAGE(C120:C122)</f>
        <v>14.663333333333334</v>
      </c>
      <c r="E122">
        <v>29.25</v>
      </c>
      <c r="F122" s="2">
        <f t="shared" ref="F122" si="210">E122-D122</f>
        <v>14.586666666666666</v>
      </c>
      <c r="H122" s="2">
        <f t="shared" si="122"/>
        <v>0.32066666666666599</v>
      </c>
      <c r="I122" s="20">
        <f t="shared" si="205"/>
        <v>0.80069979021982507</v>
      </c>
      <c r="J122" s="2">
        <f t="shared" ref="J122" si="211">AVERAGE(I120:I122)</f>
        <v>0.84596220122343901</v>
      </c>
      <c r="K122" s="2">
        <f>STDEV(I120:I122)</f>
        <v>0.15692167260306158</v>
      </c>
    </row>
    <row r="123" spans="1:11" ht="15.75" thickBot="1">
      <c r="A123" s="15">
        <v>20230013</v>
      </c>
      <c r="B123" t="s">
        <v>11</v>
      </c>
      <c r="C123" s="2">
        <v>14.23</v>
      </c>
      <c r="D123" s="2"/>
      <c r="E123">
        <v>29.47</v>
      </c>
      <c r="F123" s="2">
        <f t="shared" ref="F123" si="212">E123-D125</f>
        <v>14.829999999999998</v>
      </c>
      <c r="H123" s="2">
        <f t="shared" si="122"/>
        <v>0.56399999999999828</v>
      </c>
      <c r="I123" s="20">
        <f t="shared" si="205"/>
        <v>0.67642411552513804</v>
      </c>
      <c r="J123" s="2"/>
      <c r="K123" s="2"/>
    </row>
    <row r="124" spans="1:11" ht="15.75" thickBot="1">
      <c r="A124" s="15"/>
      <c r="C124" s="2">
        <v>14.58</v>
      </c>
      <c r="D124" s="2"/>
      <c r="E124">
        <v>29.37</v>
      </c>
      <c r="F124" s="2">
        <f t="shared" ref="F124" si="213">E124-D125</f>
        <v>14.73</v>
      </c>
      <c r="H124" s="2">
        <f t="shared" si="122"/>
        <v>0.46400000000000041</v>
      </c>
      <c r="I124" s="20">
        <f t="shared" si="205"/>
        <v>0.7249734164394257</v>
      </c>
      <c r="J124" s="2"/>
      <c r="K124" s="2"/>
    </row>
    <row r="125" spans="1:11" ht="15.75" thickBot="1">
      <c r="A125" s="15"/>
      <c r="C125" s="2">
        <v>15.11</v>
      </c>
      <c r="D125" s="2">
        <f t="shared" ref="D125" si="214">AVERAGE(C123:C125)</f>
        <v>14.64</v>
      </c>
      <c r="E125">
        <v>29.05</v>
      </c>
      <c r="F125" s="2">
        <f t="shared" ref="F125" si="215">E125-D125</f>
        <v>14.41</v>
      </c>
      <c r="H125" s="2">
        <f t="shared" si="122"/>
        <v>0.14400000000000013</v>
      </c>
      <c r="I125" s="20">
        <f t="shared" si="205"/>
        <v>0.90500646288290532</v>
      </c>
      <c r="J125" s="2">
        <f t="shared" ref="J125" si="216">AVERAGE(I123:I125)</f>
        <v>0.76880133161582298</v>
      </c>
      <c r="K125" s="2">
        <f>STDEV(I123:I125)</f>
        <v>0.12042897073557093</v>
      </c>
    </row>
    <row r="126" spans="1:11" ht="15.75" thickBot="1">
      <c r="A126" s="15">
        <v>20230014</v>
      </c>
      <c r="B126" t="s">
        <v>12</v>
      </c>
      <c r="C126" s="2">
        <v>14.59</v>
      </c>
      <c r="D126" s="2"/>
      <c r="E126">
        <v>29.56</v>
      </c>
      <c r="F126" s="2">
        <f t="shared" ref="F126" si="217">E126-D128</f>
        <v>14.646666666666665</v>
      </c>
      <c r="H126" s="2">
        <f t="shared" si="122"/>
        <v>0.38066666666666471</v>
      </c>
      <c r="I126" s="20">
        <f t="shared" si="205"/>
        <v>0.76808257910914524</v>
      </c>
      <c r="J126" s="2"/>
      <c r="K126" s="2"/>
    </row>
    <row r="127" spans="1:11" ht="15.75" thickBot="1">
      <c r="A127" s="15"/>
      <c r="C127" s="2">
        <v>15.26</v>
      </c>
      <c r="D127" s="2"/>
      <c r="E127">
        <v>28.93</v>
      </c>
      <c r="F127" s="2">
        <f t="shared" ref="F127" si="218">E127-D128</f>
        <v>14.016666666666666</v>
      </c>
      <c r="H127" s="2">
        <f t="shared" si="122"/>
        <v>-0.24933333333333429</v>
      </c>
      <c r="I127" s="20">
        <f t="shared" si="205"/>
        <v>1.1886577115790657</v>
      </c>
      <c r="J127" s="2"/>
      <c r="K127" s="2"/>
    </row>
    <row r="128" spans="1:11" ht="15.75" thickBot="1">
      <c r="A128" s="15"/>
      <c r="C128" s="2">
        <v>14.89</v>
      </c>
      <c r="D128" s="2">
        <f t="shared" ref="D128" si="219">AVERAGE(C126:C128)</f>
        <v>14.913333333333334</v>
      </c>
      <c r="E128">
        <v>29.15</v>
      </c>
      <c r="F128" s="2">
        <f t="shared" ref="F128" si="220">E128-D128</f>
        <v>14.236666666666665</v>
      </c>
      <c r="H128" s="2">
        <f t="shared" si="122"/>
        <v>-2.9333333333335432E-2</v>
      </c>
      <c r="I128" s="20">
        <f t="shared" si="205"/>
        <v>1.0205404269169829</v>
      </c>
      <c r="J128" s="2">
        <f t="shared" ref="J128" si="221">AVERAGE(I126:I128)</f>
        <v>0.99242690586839799</v>
      </c>
      <c r="K128" s="2">
        <f>STDEV(I126:I128)</f>
        <v>0.2116923193276849</v>
      </c>
    </row>
    <row r="129" spans="1:11" ht="15.75" thickBot="1">
      <c r="A129" s="15">
        <v>20230015</v>
      </c>
      <c r="B129" t="s">
        <v>13</v>
      </c>
      <c r="C129">
        <v>14.1</v>
      </c>
      <c r="D129" s="2"/>
      <c r="E129">
        <v>29.05</v>
      </c>
      <c r="F129" s="2">
        <f t="shared" ref="F129" si="222">E129-D131</f>
        <v>14.873333333333333</v>
      </c>
      <c r="H129" s="2">
        <f t="shared" si="122"/>
        <v>0.60733333333333306</v>
      </c>
      <c r="I129" s="20">
        <f t="shared" si="205"/>
        <v>0.65640888253456198</v>
      </c>
      <c r="J129" s="2"/>
      <c r="K129" s="2"/>
    </row>
    <row r="130" spans="1:11" ht="15.75" thickBot="1">
      <c r="A130" s="15"/>
      <c r="C130">
        <v>14.549999999999999</v>
      </c>
      <c r="D130" s="2"/>
      <c r="E130">
        <v>28.73</v>
      </c>
      <c r="F130" s="2">
        <f t="shared" ref="F130" si="223">E130-D131</f>
        <v>14.553333333333333</v>
      </c>
      <c r="H130" s="2">
        <f t="shared" si="122"/>
        <v>0.28733333333333277</v>
      </c>
      <c r="I130" s="20">
        <f t="shared" si="205"/>
        <v>0.81941526063826364</v>
      </c>
      <c r="J130" s="2"/>
      <c r="K130" s="2"/>
    </row>
    <row r="131" spans="1:11" ht="15.75" thickBot="1">
      <c r="A131" s="15"/>
      <c r="C131">
        <v>13.879999999999999</v>
      </c>
      <c r="D131" s="2">
        <f t="shared" ref="D131" si="224">AVERAGE(C129:C131)</f>
        <v>14.176666666666668</v>
      </c>
      <c r="E131">
        <v>29.24</v>
      </c>
      <c r="F131" s="2">
        <f t="shared" ref="F131" si="225">E131-D131</f>
        <v>15.063333333333331</v>
      </c>
      <c r="H131" s="2">
        <f t="shared" ref="H131:H170" si="226">F131-$G$5</f>
        <v>0.79733333333333078</v>
      </c>
      <c r="I131" s="20">
        <f t="shared" si="205"/>
        <v>0.57541178195246312</v>
      </c>
      <c r="J131" s="2">
        <f t="shared" ref="J131" si="227">AVERAGE(I129:I131)</f>
        <v>0.68374530837509617</v>
      </c>
      <c r="K131" s="2">
        <f>STDEV(I129:I131)</f>
        <v>0.12427744982897929</v>
      </c>
    </row>
    <row r="132" spans="1:11" ht="15.75" thickBot="1">
      <c r="A132" s="15">
        <v>20230016</v>
      </c>
      <c r="B132" t="s">
        <v>14</v>
      </c>
      <c r="C132">
        <v>14.969999999999999</v>
      </c>
      <c r="D132" s="2"/>
      <c r="E132">
        <v>29.79</v>
      </c>
      <c r="F132" s="2">
        <f t="shared" ref="F132" si="228">E132-D134</f>
        <v>15.12</v>
      </c>
      <c r="H132" s="2">
        <f t="shared" si="226"/>
        <v>0.8539999999999992</v>
      </c>
      <c r="I132" s="20">
        <f t="shared" si="205"/>
        <v>0.55324867654613641</v>
      </c>
      <c r="J132" s="2"/>
      <c r="K132" s="2"/>
    </row>
    <row r="133" spans="1:11" ht="15.75" thickBot="1">
      <c r="A133" s="15"/>
      <c r="C133">
        <v>13.78</v>
      </c>
      <c r="D133" s="2"/>
      <c r="E133">
        <v>29.69</v>
      </c>
      <c r="F133" s="2">
        <f t="shared" ref="F133" si="229">E133-D134</f>
        <v>15.020000000000001</v>
      </c>
      <c r="H133" s="2">
        <f t="shared" si="226"/>
        <v>0.75400000000000134</v>
      </c>
      <c r="I133" s="20">
        <f t="shared" si="205"/>
        <v>0.59295724970547348</v>
      </c>
      <c r="J133" s="2"/>
      <c r="K133" s="2"/>
    </row>
    <row r="134" spans="1:11" ht="15.75" thickBot="1">
      <c r="A134" s="15"/>
      <c r="C134">
        <v>15.26</v>
      </c>
      <c r="D134" s="2">
        <f t="shared" ref="D134" si="230">AVERAGE(C132:C134)</f>
        <v>14.67</v>
      </c>
      <c r="E134">
        <v>29.37</v>
      </c>
      <c r="F134" s="2">
        <f t="shared" ref="F134" si="231">E134-D134</f>
        <v>14.700000000000001</v>
      </c>
      <c r="H134" s="2">
        <f t="shared" si="226"/>
        <v>0.43400000000000105</v>
      </c>
      <c r="I134" s="20">
        <f t="shared" si="205"/>
        <v>0.74020664900002398</v>
      </c>
      <c r="J134" s="2">
        <f t="shared" ref="J134" si="232">AVERAGE(I132:I134)</f>
        <v>0.62880419175054458</v>
      </c>
      <c r="K134" s="2">
        <f>STDEV(I132:I134)</f>
        <v>9.849910307461783E-2</v>
      </c>
    </row>
    <row r="135" spans="1:11" ht="15.75" thickBot="1">
      <c r="A135" s="15">
        <v>20230017</v>
      </c>
      <c r="B135" t="s">
        <v>15</v>
      </c>
      <c r="C135">
        <v>15.709999999999999</v>
      </c>
      <c r="D135" s="2"/>
      <c r="E135">
        <v>29.88</v>
      </c>
      <c r="F135" s="2">
        <f t="shared" ref="F135" si="233">E135-D137</f>
        <v>14.543333333333333</v>
      </c>
      <c r="H135" s="2">
        <f t="shared" si="226"/>
        <v>0.27733333333333299</v>
      </c>
      <c r="I135" s="20">
        <f t="shared" si="205"/>
        <v>0.8251147445008723</v>
      </c>
      <c r="J135" s="2"/>
      <c r="K135" s="2"/>
    </row>
    <row r="136" spans="1:11" ht="15.75" thickBot="1">
      <c r="A136" s="15"/>
      <c r="C136">
        <v>15.04</v>
      </c>
      <c r="D136" s="2"/>
      <c r="E136">
        <v>28.43</v>
      </c>
      <c r="F136" s="2">
        <f t="shared" ref="F136" si="234">E136-D137</f>
        <v>13.093333333333334</v>
      </c>
      <c r="H136" s="2">
        <f t="shared" si="226"/>
        <v>-1.1726666666666663</v>
      </c>
      <c r="I136" s="20">
        <f t="shared" si="205"/>
        <v>2.2542799148596169</v>
      </c>
      <c r="J136" s="2"/>
      <c r="K136" s="2"/>
    </row>
    <row r="137" spans="1:11" ht="15.75" thickBot="1">
      <c r="A137" s="15"/>
      <c r="C137">
        <v>15.26</v>
      </c>
      <c r="D137" s="2">
        <f t="shared" ref="D137" si="235">AVERAGE(C135:C137)</f>
        <v>15.336666666666666</v>
      </c>
      <c r="E137">
        <v>28.1</v>
      </c>
      <c r="F137" s="2">
        <f t="shared" ref="F137" si="236">E137-D137</f>
        <v>12.763333333333335</v>
      </c>
      <c r="H137" s="2">
        <f t="shared" si="226"/>
        <v>-1.5026666666666646</v>
      </c>
      <c r="I137" s="20">
        <f t="shared" si="205"/>
        <v>2.8336600028944634</v>
      </c>
      <c r="J137" s="2">
        <f t="shared" ref="J137" si="237">AVERAGE(I135:I137)</f>
        <v>1.9710182207516507</v>
      </c>
      <c r="K137" s="2">
        <f>STDEV(I135:I137)</f>
        <v>1.033799499064268</v>
      </c>
    </row>
    <row r="138" spans="1:11" ht="15.75" thickBot="1">
      <c r="A138" s="15">
        <v>20230018</v>
      </c>
      <c r="B138" t="s">
        <v>16</v>
      </c>
      <c r="C138">
        <v>14.94</v>
      </c>
      <c r="D138" s="2"/>
      <c r="E138">
        <v>27.67</v>
      </c>
      <c r="F138" s="2">
        <f t="shared" ref="F138" si="238">E138-D140</f>
        <v>13.053333333333335</v>
      </c>
      <c r="H138" s="2">
        <f t="shared" si="226"/>
        <v>-1.2126666666666654</v>
      </c>
      <c r="I138" s="20">
        <f t="shared" si="205"/>
        <v>2.3176563496202309</v>
      </c>
      <c r="J138" s="2"/>
      <c r="K138" s="2"/>
    </row>
    <row r="139" spans="1:11" ht="15.75" thickBot="1">
      <c r="A139" s="15"/>
      <c r="C139">
        <v>14.23</v>
      </c>
      <c r="D139" s="2"/>
      <c r="E139">
        <v>27.88</v>
      </c>
      <c r="F139" s="2">
        <f t="shared" ref="F139" si="239">E139-D140</f>
        <v>13.263333333333332</v>
      </c>
      <c r="H139" s="2">
        <f t="shared" si="226"/>
        <v>-1.0026666666666681</v>
      </c>
      <c r="I139" s="20">
        <f t="shared" si="205"/>
        <v>2.0037002036237719</v>
      </c>
      <c r="J139" s="2"/>
      <c r="K139" s="2"/>
    </row>
    <row r="140" spans="1:11" ht="15.75" thickBot="1">
      <c r="A140" s="15"/>
      <c r="C140">
        <v>14.68</v>
      </c>
      <c r="D140" s="2">
        <f t="shared" ref="D140" si="240">AVERAGE(C138:C140)</f>
        <v>14.616666666666667</v>
      </c>
      <c r="E140">
        <v>27.1</v>
      </c>
      <c r="F140" s="2">
        <f t="shared" ref="F140" si="241">E140-D140</f>
        <v>12.483333333333334</v>
      </c>
      <c r="H140" s="2">
        <f t="shared" si="226"/>
        <v>-1.7826666666666657</v>
      </c>
      <c r="I140" s="20">
        <f t="shared" si="205"/>
        <v>3.4406154796293138</v>
      </c>
      <c r="J140" s="2">
        <f t="shared" ref="J140" si="242">AVERAGE(I138:I140)</f>
        <v>2.5873240109577722</v>
      </c>
      <c r="K140" s="2">
        <f>STDEV(I138:I140)</f>
        <v>0.75546135790188884</v>
      </c>
    </row>
    <row r="141" spans="1:11" ht="15.75" thickBot="1">
      <c r="A141" s="15">
        <v>20230019</v>
      </c>
      <c r="B141" t="s">
        <v>17</v>
      </c>
      <c r="C141">
        <v>15.01</v>
      </c>
      <c r="D141" s="2"/>
      <c r="E141">
        <v>28.28</v>
      </c>
      <c r="F141" s="2">
        <f t="shared" ref="F141" si="243">E141-D143</f>
        <v>13.316666666666668</v>
      </c>
      <c r="H141" s="2">
        <f t="shared" si="226"/>
        <v>-0.94933333333333181</v>
      </c>
      <c r="I141" s="20">
        <f t="shared" si="205"/>
        <v>1.9309801493548269</v>
      </c>
      <c r="J141" s="2"/>
      <c r="K141" s="2"/>
    </row>
    <row r="142" spans="1:11" ht="15.75" thickBot="1">
      <c r="A142" s="15"/>
      <c r="C142">
        <v>15.1</v>
      </c>
      <c r="D142" s="2"/>
      <c r="E142">
        <v>27.41</v>
      </c>
      <c r="F142" s="2">
        <f t="shared" ref="F142" si="244">E142-D143</f>
        <v>12.446666666666667</v>
      </c>
      <c r="H142" s="2">
        <f t="shared" si="226"/>
        <v>-1.8193333333333328</v>
      </c>
      <c r="I142" s="20">
        <f t="shared" si="205"/>
        <v>3.5291807804982138</v>
      </c>
      <c r="J142" s="2"/>
      <c r="K142" s="2"/>
    </row>
    <row r="143" spans="1:11" ht="15.75" thickBot="1">
      <c r="A143" s="15"/>
      <c r="C143">
        <v>14.780000000000001</v>
      </c>
      <c r="D143" s="2">
        <f t="shared" ref="D143" si="245">AVERAGE(C141:C143)</f>
        <v>14.963333333333333</v>
      </c>
      <c r="E143">
        <v>28.29</v>
      </c>
      <c r="F143" s="2">
        <f t="shared" ref="F143" si="246">E143-D143</f>
        <v>13.326666666666666</v>
      </c>
      <c r="H143" s="2">
        <f t="shared" si="226"/>
        <v>-0.9393333333333338</v>
      </c>
      <c r="I143" s="20">
        <f t="shared" si="205"/>
        <v>1.9176418951621679</v>
      </c>
      <c r="J143" s="2">
        <f t="shared" ref="J143" si="247">AVERAGE(I141:I143)</f>
        <v>2.4592676083384029</v>
      </c>
      <c r="K143" s="2">
        <f>STDEV(I141:I143)</f>
        <v>0.92659598759493267</v>
      </c>
    </row>
    <row r="144" spans="1:11" ht="15.75" thickBot="1">
      <c r="A144" s="15">
        <v>20230020</v>
      </c>
      <c r="B144" t="s">
        <v>18</v>
      </c>
      <c r="C144">
        <v>14.09</v>
      </c>
      <c r="D144" s="2"/>
      <c r="E144">
        <v>27.86</v>
      </c>
      <c r="F144" s="2">
        <f t="shared" ref="F144" si="248">E144-D146</f>
        <v>13.533999999999999</v>
      </c>
      <c r="H144" s="2">
        <f t="shared" si="226"/>
        <v>-0.73200000000000109</v>
      </c>
      <c r="I144" s="20">
        <f t="shared" si="205"/>
        <v>1.6609400481817895</v>
      </c>
      <c r="J144" s="2"/>
      <c r="K144" s="2"/>
    </row>
    <row r="145" spans="1:11" ht="15.75" thickBot="1">
      <c r="A145" s="15"/>
      <c r="C145">
        <v>14.788</v>
      </c>
      <c r="D145" s="2"/>
      <c r="E145">
        <v>27.07</v>
      </c>
      <c r="F145" s="2">
        <f t="shared" ref="F145" si="249">E145-D146</f>
        <v>12.744</v>
      </c>
      <c r="H145" s="2">
        <f t="shared" si="226"/>
        <v>-1.5220000000000002</v>
      </c>
      <c r="I145" s="20">
        <f t="shared" si="205"/>
        <v>2.8718890212468713</v>
      </c>
      <c r="J145" s="2"/>
      <c r="K145" s="2"/>
    </row>
    <row r="146" spans="1:11" ht="15.75" thickBot="1">
      <c r="A146" s="15"/>
      <c r="C146">
        <v>14.1</v>
      </c>
      <c r="D146" s="2">
        <f t="shared" ref="D146" si="250">AVERAGE(C144:C146)</f>
        <v>14.326000000000001</v>
      </c>
      <c r="E146">
        <v>27.29</v>
      </c>
      <c r="F146" s="2">
        <f t="shared" ref="F146" si="251">E146-D146</f>
        <v>12.963999999999999</v>
      </c>
      <c r="H146" s="2">
        <f t="shared" si="226"/>
        <v>-1.3020000000000014</v>
      </c>
      <c r="I146" s="20">
        <f t="shared" si="205"/>
        <v>2.4657046509276155</v>
      </c>
      <c r="J146" s="2">
        <f t="shared" ref="J146" si="252">AVERAGE(I144:I146)</f>
        <v>2.3328445734520922</v>
      </c>
      <c r="K146" s="2">
        <f>STDEV(I144:I146)</f>
        <v>0.61631015242485432</v>
      </c>
    </row>
    <row r="147" spans="1:11" ht="15.75" thickBot="1">
      <c r="A147" s="15">
        <v>20230021</v>
      </c>
      <c r="B147" t="s">
        <v>19</v>
      </c>
      <c r="C147">
        <v>14.64</v>
      </c>
      <c r="D147" s="2"/>
      <c r="E147">
        <v>27.47</v>
      </c>
      <c r="F147" s="2">
        <f t="shared" ref="F147" si="253">E147-D149</f>
        <v>13.03</v>
      </c>
      <c r="H147" s="2">
        <f t="shared" si="226"/>
        <v>-1.2360000000000007</v>
      </c>
      <c r="I147" s="20">
        <f t="shared" si="205"/>
        <v>2.355445579189964</v>
      </c>
      <c r="J147" s="2"/>
      <c r="K147" s="2"/>
    </row>
    <row r="148" spans="1:11" ht="15.75" thickBot="1">
      <c r="A148" s="15"/>
      <c r="C148">
        <v>13.93</v>
      </c>
      <c r="D148" s="2"/>
      <c r="E148">
        <v>27.599999999999998</v>
      </c>
      <c r="F148" s="2">
        <f t="shared" ref="F148" si="254">E148-D149</f>
        <v>13.159999999999998</v>
      </c>
      <c r="H148" s="2">
        <f t="shared" si="226"/>
        <v>-1.1060000000000016</v>
      </c>
      <c r="I148" s="20">
        <f t="shared" si="205"/>
        <v>2.1524802495675965</v>
      </c>
      <c r="J148" s="2"/>
      <c r="K148" s="2"/>
    </row>
    <row r="149" spans="1:11" ht="15.75" thickBot="1">
      <c r="A149" s="15"/>
      <c r="C149">
        <v>14.75</v>
      </c>
      <c r="D149" s="2">
        <f t="shared" ref="D149" si="255">AVERAGE(C147:C149)</f>
        <v>14.44</v>
      </c>
      <c r="E149">
        <v>27.16</v>
      </c>
      <c r="F149" s="2">
        <f t="shared" ref="F149" si="256">E149-D149</f>
        <v>12.72</v>
      </c>
      <c r="H149" s="2">
        <f t="shared" si="226"/>
        <v>-1.5459999999999994</v>
      </c>
      <c r="I149" s="20">
        <f t="shared" si="205"/>
        <v>2.9200640213090421</v>
      </c>
      <c r="J149" s="2">
        <f t="shared" ref="J149" si="257">AVERAGE(I147:I149)</f>
        <v>2.4759966166888674</v>
      </c>
      <c r="K149" s="2">
        <f>STDEV(I147:I149)</f>
        <v>0.3977381376505813</v>
      </c>
    </row>
    <row r="150" spans="1:11" ht="15.75" thickBot="1">
      <c r="A150" s="15">
        <v>20230022</v>
      </c>
      <c r="B150" t="s">
        <v>20</v>
      </c>
      <c r="C150">
        <v>14.55</v>
      </c>
      <c r="D150" s="2"/>
      <c r="E150">
        <v>27.73</v>
      </c>
      <c r="F150" s="2">
        <f t="shared" ref="F150" si="258">E150-D152</f>
        <v>13.166666666666668</v>
      </c>
      <c r="H150" s="2">
        <f t="shared" si="226"/>
        <v>-1.0993333333333322</v>
      </c>
      <c r="I150" s="20">
        <f t="shared" si="205"/>
        <v>2.1425566248931243</v>
      </c>
      <c r="J150" s="2"/>
      <c r="K150" s="2"/>
    </row>
    <row r="151" spans="1:11" ht="15.75" thickBot="1">
      <c r="A151" s="15"/>
      <c r="C151">
        <v>14.31</v>
      </c>
      <c r="D151" s="2"/>
      <c r="E151">
        <v>27.94</v>
      </c>
      <c r="F151" s="2">
        <f t="shared" ref="F151" si="259">E151-D152</f>
        <v>13.376666666666669</v>
      </c>
      <c r="H151" s="2">
        <f t="shared" si="226"/>
        <v>-0.88933333333333131</v>
      </c>
      <c r="I151" s="20">
        <f t="shared" ref="I151:I169" si="260">POWER(2,-H151)</f>
        <v>1.8523199724054247</v>
      </c>
      <c r="J151" s="2"/>
      <c r="K151" s="2"/>
    </row>
    <row r="152" spans="1:11" ht="15.75" thickBot="1">
      <c r="A152" s="15"/>
      <c r="C152">
        <v>14.83</v>
      </c>
      <c r="D152" s="2">
        <f t="shared" ref="D152" si="261">AVERAGE(C150:C152)</f>
        <v>14.563333333333333</v>
      </c>
      <c r="E152">
        <v>28.16</v>
      </c>
      <c r="F152" s="2">
        <f t="shared" ref="F152" si="262">E152-D152</f>
        <v>13.596666666666668</v>
      </c>
      <c r="H152" s="2">
        <f t="shared" si="226"/>
        <v>-0.66933333333333245</v>
      </c>
      <c r="I152" s="20">
        <f t="shared" si="260"/>
        <v>1.5903379055306328</v>
      </c>
      <c r="J152" s="2">
        <f t="shared" ref="J152" si="263">AVERAGE(I150:I152)</f>
        <v>1.8617381676097271</v>
      </c>
      <c r="K152" s="2">
        <f>STDEV(I150:I152)</f>
        <v>0.27622980524242507</v>
      </c>
    </row>
    <row r="153" spans="1:11" ht="15.75" thickBot="1">
      <c r="A153" s="15">
        <v>20230023</v>
      </c>
      <c r="B153" t="s">
        <v>21</v>
      </c>
      <c r="C153">
        <v>14.690000000000001</v>
      </c>
      <c r="D153" s="2"/>
      <c r="E153">
        <v>27.34</v>
      </c>
      <c r="F153" s="2">
        <f t="shared" ref="F153" si="264">E153-D155</f>
        <v>12.49</v>
      </c>
      <c r="H153" s="2">
        <f t="shared" si="226"/>
        <v>-1.7759999999999998</v>
      </c>
      <c r="I153" s="20">
        <f t="shared" si="260"/>
        <v>3.4247531381858267</v>
      </c>
      <c r="J153" s="2"/>
      <c r="K153" s="2"/>
    </row>
    <row r="154" spans="1:11" ht="15.75" thickBot="1">
      <c r="A154" s="15"/>
      <c r="C154">
        <v>15.17</v>
      </c>
      <c r="D154" s="2"/>
      <c r="E154">
        <v>27.47</v>
      </c>
      <c r="F154" s="2">
        <f t="shared" ref="F154" si="265">E154-D155</f>
        <v>12.62</v>
      </c>
      <c r="H154" s="2">
        <f t="shared" si="226"/>
        <v>-1.6460000000000008</v>
      </c>
      <c r="I154" s="20">
        <f t="shared" si="260"/>
        <v>3.1296471269460469</v>
      </c>
      <c r="J154" s="2"/>
      <c r="K154" s="2"/>
    </row>
    <row r="155" spans="1:11" ht="15.75" thickBot="1">
      <c r="A155" s="15"/>
      <c r="C155">
        <v>14.69</v>
      </c>
      <c r="D155" s="2">
        <f t="shared" ref="D155" si="266">AVERAGE(C153:C155)</f>
        <v>14.85</v>
      </c>
      <c r="E155">
        <v>28.62</v>
      </c>
      <c r="F155" s="2">
        <f t="shared" ref="F155" si="267">E155-D155</f>
        <v>13.770000000000001</v>
      </c>
      <c r="H155" s="2">
        <f t="shared" si="226"/>
        <v>-0.49599999999999866</v>
      </c>
      <c r="I155" s="20">
        <f t="shared" si="260"/>
        <v>1.4102979604843882</v>
      </c>
      <c r="J155" s="2">
        <f t="shared" ref="J155" si="268">AVERAGE(I153:I155)</f>
        <v>2.6548994085387538</v>
      </c>
      <c r="K155" s="2">
        <f>STDEV(I153:I155)</f>
        <v>1.0879092162684039</v>
      </c>
    </row>
    <row r="156" spans="1:11" ht="15.75" thickBot="1">
      <c r="A156" s="15">
        <v>20230024</v>
      </c>
      <c r="B156" t="s">
        <v>22</v>
      </c>
      <c r="C156">
        <v>14.55</v>
      </c>
      <c r="D156" s="2"/>
      <c r="E156">
        <v>28.19</v>
      </c>
      <c r="F156" s="2">
        <f t="shared" ref="F156" si="269">E156-D158</f>
        <v>13.086666666666668</v>
      </c>
      <c r="H156" s="2">
        <f t="shared" si="226"/>
        <v>-1.1793333333333322</v>
      </c>
      <c r="I156" s="20">
        <f t="shared" si="260"/>
        <v>2.2647210054363347</v>
      </c>
      <c r="J156" s="2"/>
      <c r="K156" s="2"/>
    </row>
    <row r="157" spans="1:11" ht="15.75" thickBot="1">
      <c r="A157" s="15"/>
      <c r="C157">
        <v>15.62</v>
      </c>
      <c r="D157" s="2"/>
      <c r="E157">
        <v>28.400000000000002</v>
      </c>
      <c r="F157" s="2">
        <f t="shared" ref="F157" si="270">E157-D158</f>
        <v>13.296666666666669</v>
      </c>
      <c r="H157" s="2">
        <f t="shared" si="226"/>
        <v>-0.96933333333333138</v>
      </c>
      <c r="I157" s="20">
        <f t="shared" si="260"/>
        <v>1.9579356277246924</v>
      </c>
      <c r="J157" s="2"/>
      <c r="K157" s="2"/>
    </row>
    <row r="158" spans="1:11" ht="15.75" thickBot="1">
      <c r="A158" s="15"/>
      <c r="C158">
        <v>15.139999999999999</v>
      </c>
      <c r="D158" s="2">
        <f t="shared" ref="D158" si="271">AVERAGE(C156:C158)</f>
        <v>15.103333333333333</v>
      </c>
      <c r="E158">
        <v>28.62</v>
      </c>
      <c r="F158" s="2">
        <f t="shared" ref="F158" si="272">E158-D158</f>
        <v>13.516666666666667</v>
      </c>
      <c r="H158" s="2">
        <f t="shared" si="226"/>
        <v>-0.74933333333333252</v>
      </c>
      <c r="I158" s="20">
        <f t="shared" si="260"/>
        <v>1.6810158567344793</v>
      </c>
      <c r="J158" s="2">
        <f t="shared" ref="J158" si="273">AVERAGE(I156:I158)</f>
        <v>1.967890829965169</v>
      </c>
      <c r="K158" s="2">
        <f>STDEV(I156:I158)</f>
        <v>0.29197988748199727</v>
      </c>
    </row>
    <row r="159" spans="1:11" ht="15.75" thickBot="1">
      <c r="A159" s="15">
        <v>20230025</v>
      </c>
      <c r="B159" t="s">
        <v>23</v>
      </c>
      <c r="C159">
        <v>15</v>
      </c>
      <c r="D159" s="2"/>
      <c r="E159">
        <v>28.8</v>
      </c>
      <c r="F159" s="2">
        <f t="shared" ref="F159" si="274">E159-D161</f>
        <v>13.653333333333334</v>
      </c>
      <c r="H159" s="2">
        <f t="shared" si="226"/>
        <v>-0.6126666666666658</v>
      </c>
      <c r="I159" s="20">
        <f t="shared" si="260"/>
        <v>1.5290829438884621</v>
      </c>
      <c r="J159" s="2"/>
      <c r="K159" s="2"/>
    </row>
    <row r="160" spans="1:11" ht="15.75" thickBot="1">
      <c r="A160" s="15"/>
      <c r="C160">
        <v>15.459999999999999</v>
      </c>
      <c r="D160" s="2"/>
      <c r="E160">
        <v>28.93</v>
      </c>
      <c r="F160" s="2">
        <f t="shared" ref="F160" si="275">E160-D161</f>
        <v>13.783333333333333</v>
      </c>
      <c r="H160" s="2">
        <f t="shared" si="226"/>
        <v>-0.4826666666666668</v>
      </c>
      <c r="I160" s="20">
        <f t="shared" si="260"/>
        <v>1.3973240841346355</v>
      </c>
      <c r="J160" s="2"/>
      <c r="K160" s="2"/>
    </row>
    <row r="161" spans="1:11" ht="15.75" thickBot="1">
      <c r="A161" s="15"/>
      <c r="C161">
        <v>14.979999999999999</v>
      </c>
      <c r="D161" s="2">
        <f t="shared" ref="D161" si="276">AVERAGE(C159:C161)</f>
        <v>15.146666666666667</v>
      </c>
      <c r="E161">
        <v>27.3</v>
      </c>
      <c r="F161" s="2">
        <f t="shared" ref="F161" si="277">E161-D161</f>
        <v>12.153333333333334</v>
      </c>
      <c r="H161" s="2">
        <f t="shared" si="226"/>
        <v>-2.1126666666666658</v>
      </c>
      <c r="I161" s="20">
        <f t="shared" si="260"/>
        <v>4.324899674480883</v>
      </c>
      <c r="J161" s="2">
        <f t="shared" ref="J161" si="278">AVERAGE(I159:I161)</f>
        <v>2.4171022341679937</v>
      </c>
      <c r="K161" s="2">
        <f>STDEV(I159:I161)</f>
        <v>1.6535139564664152</v>
      </c>
    </row>
    <row r="162" spans="1:11" ht="15.75" thickBot="1">
      <c r="A162" s="15">
        <v>20230026</v>
      </c>
      <c r="B162" t="s">
        <v>24</v>
      </c>
      <c r="C162">
        <v>14.84</v>
      </c>
      <c r="D162" s="2"/>
      <c r="E162">
        <v>27.87</v>
      </c>
      <c r="F162" s="2">
        <f t="shared" ref="F162" si="279">E162-D164</f>
        <v>13.204666666666666</v>
      </c>
      <c r="H162" s="2">
        <f t="shared" si="226"/>
        <v>-1.0613333333333337</v>
      </c>
      <c r="I162" s="20">
        <f t="shared" si="260"/>
        <v>2.0868592982415048</v>
      </c>
      <c r="J162" s="2"/>
      <c r="K162" s="2"/>
    </row>
    <row r="163" spans="1:11" ht="15.75" thickBot="1">
      <c r="A163" s="15"/>
      <c r="C163">
        <v>14.318</v>
      </c>
      <c r="D163" s="2"/>
      <c r="E163">
        <v>28.08</v>
      </c>
      <c r="F163" s="2">
        <f t="shared" ref="F163" si="280">E163-D164</f>
        <v>13.414666666666664</v>
      </c>
      <c r="H163" s="2">
        <f t="shared" si="226"/>
        <v>-0.85133333333333638</v>
      </c>
      <c r="I163" s="20">
        <f t="shared" si="260"/>
        <v>1.8041675598307885</v>
      </c>
      <c r="J163" s="2"/>
      <c r="K163" s="2"/>
    </row>
    <row r="164" spans="1:11" ht="15.75" thickBot="1">
      <c r="A164" s="15"/>
      <c r="C164">
        <v>14.837999999999999</v>
      </c>
      <c r="D164" s="2">
        <f t="shared" ref="D164" si="281">AVERAGE(C162:C164)</f>
        <v>14.665333333333335</v>
      </c>
      <c r="E164">
        <v>27.3</v>
      </c>
      <c r="F164" s="2">
        <f t="shared" ref="F164" si="282">E164-D164</f>
        <v>12.634666666666666</v>
      </c>
      <c r="H164" s="2">
        <f t="shared" si="226"/>
        <v>-1.631333333333334</v>
      </c>
      <c r="I164" s="20">
        <f t="shared" si="260"/>
        <v>3.0979918168259108</v>
      </c>
      <c r="J164" s="2">
        <f t="shared" ref="J164" si="283">AVERAGE(I162:I164)</f>
        <v>2.3296728916327347</v>
      </c>
      <c r="K164" s="2">
        <f>STDEV(I162:I164)</f>
        <v>0.6802309408200381</v>
      </c>
    </row>
    <row r="165" spans="1:11" ht="15.75" thickBot="1">
      <c r="A165" s="15">
        <v>20230027</v>
      </c>
      <c r="B165" t="s">
        <v>25</v>
      </c>
      <c r="C165">
        <v>14.698</v>
      </c>
      <c r="D165" s="2"/>
      <c r="E165">
        <v>27.48</v>
      </c>
      <c r="F165" s="2">
        <f t="shared" ref="F165" si="284">E165-D167</f>
        <v>13.104000000000001</v>
      </c>
      <c r="H165" s="2">
        <f t="shared" si="226"/>
        <v>-1.161999999999999</v>
      </c>
      <c r="I165" s="20">
        <f t="shared" si="260"/>
        <v>2.2376742020714211</v>
      </c>
      <c r="J165" s="2"/>
      <c r="K165" s="2"/>
    </row>
    <row r="166" spans="1:11" ht="15.75" thickBot="1">
      <c r="A166" s="15"/>
      <c r="C166">
        <v>13.8</v>
      </c>
      <c r="D166" s="2"/>
      <c r="E166">
        <v>27.61</v>
      </c>
      <c r="F166" s="2">
        <f t="shared" ref="F166" si="285">E166-D167</f>
        <v>13.234</v>
      </c>
      <c r="H166" s="2">
        <f t="shared" si="226"/>
        <v>-1.032</v>
      </c>
      <c r="I166" s="20">
        <f t="shared" si="260"/>
        <v>2.0448570612198447</v>
      </c>
      <c r="J166" s="2"/>
      <c r="K166" s="2"/>
    </row>
    <row r="167" spans="1:11" ht="15.75" thickBot="1">
      <c r="A167" s="15"/>
      <c r="C167">
        <v>14.63</v>
      </c>
      <c r="D167" s="2">
        <f t="shared" ref="D167" si="286">AVERAGE(C165:C167)</f>
        <v>14.375999999999999</v>
      </c>
      <c r="E167">
        <v>27.49</v>
      </c>
      <c r="F167" s="2">
        <f t="shared" ref="F167" si="287">E167-D167</f>
        <v>13.113999999999999</v>
      </c>
      <c r="H167" s="2">
        <f t="shared" si="226"/>
        <v>-1.152000000000001</v>
      </c>
      <c r="I167" s="20">
        <f t="shared" si="260"/>
        <v>2.2222174573101885</v>
      </c>
      <c r="J167" s="2">
        <f t="shared" ref="J167" si="288">AVERAGE(I165:I167)</f>
        <v>2.1682495735338181</v>
      </c>
      <c r="K167" s="2">
        <f>STDEV(I165:I167)</f>
        <v>0.10714015032199196</v>
      </c>
    </row>
    <row r="168" spans="1:11" ht="15.75" thickBot="1">
      <c r="A168" s="15">
        <v>20230028</v>
      </c>
      <c r="B168" t="s">
        <v>26</v>
      </c>
      <c r="C168">
        <v>14.58</v>
      </c>
      <c r="D168" s="2"/>
      <c r="E168">
        <v>27.06</v>
      </c>
      <c r="F168" s="2">
        <f t="shared" ref="F168" si="289">E168-D170</f>
        <v>12.233333333333331</v>
      </c>
      <c r="H168" s="2">
        <f t="shared" si="226"/>
        <v>-2.0326666666666693</v>
      </c>
      <c r="I168" s="20">
        <f t="shared" si="260"/>
        <v>4.0916044083636898</v>
      </c>
      <c r="J168" s="2"/>
      <c r="K168" s="2"/>
    </row>
    <row r="169" spans="1:11">
      <c r="C169">
        <v>15.02</v>
      </c>
      <c r="D169" s="2"/>
      <c r="E169">
        <v>27.27</v>
      </c>
      <c r="F169" s="2">
        <f t="shared" ref="F169" si="290">E169-D170</f>
        <v>12.443333333333332</v>
      </c>
      <c r="H169" s="2">
        <f t="shared" si="226"/>
        <v>-1.8226666666666684</v>
      </c>
      <c r="I169" s="20">
        <f t="shared" si="260"/>
        <v>3.5373443468137977</v>
      </c>
      <c r="J169" s="2"/>
      <c r="K169" s="2"/>
    </row>
    <row r="170" spans="1:11">
      <c r="C170">
        <v>14.88</v>
      </c>
      <c r="D170" s="2">
        <f t="shared" ref="D170" si="291">AVERAGE(C168:C170)</f>
        <v>14.826666666666668</v>
      </c>
      <c r="E170">
        <v>27.49</v>
      </c>
      <c r="F170" s="2">
        <f t="shared" ref="F170" si="292">E170-D170</f>
        <v>12.66333333333333</v>
      </c>
      <c r="H170" s="2">
        <f t="shared" si="226"/>
        <v>-1.6026666666666696</v>
      </c>
      <c r="I170" s="20">
        <f>POWER(2,-H170)</f>
        <v>3.0370415929528116</v>
      </c>
      <c r="J170" s="2">
        <f>AVERAGE(I168:I170)</f>
        <v>3.5553301160434336</v>
      </c>
      <c r="K170" s="2">
        <f>STDEV(I168:I170)</f>
        <v>0.52751142057107425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CA56-A22E-4F45-94C0-7D47AEFD45CF}">
  <dimension ref="A1:O170"/>
  <sheetViews>
    <sheetView workbookViewId="0">
      <selection activeCell="L7" sqref="L7"/>
    </sheetView>
  </sheetViews>
  <sheetFormatPr defaultRowHeight="13.9"/>
  <cols>
    <col min="9" max="9" width="18.59765625" customWidth="1"/>
    <col min="10" max="10" width="11.59765625" customWidth="1"/>
    <col min="11" max="11" width="13.86328125" customWidth="1"/>
  </cols>
  <sheetData>
    <row r="1" spans="1:15">
      <c r="C1" t="s">
        <v>32</v>
      </c>
      <c r="E1" s="4" t="s">
        <v>65</v>
      </c>
    </row>
    <row r="2" spans="1:15">
      <c r="C2" s="6" t="s">
        <v>27</v>
      </c>
      <c r="D2" s="4"/>
      <c r="E2" s="6" t="s">
        <v>27</v>
      </c>
      <c r="F2" s="4" t="s">
        <v>28</v>
      </c>
      <c r="G2" s="4"/>
      <c r="H2" s="4" t="s">
        <v>29</v>
      </c>
      <c r="I2" s="4" t="s">
        <v>66</v>
      </c>
      <c r="J2" s="4" t="s">
        <v>67</v>
      </c>
      <c r="K2" s="4" t="s">
        <v>68</v>
      </c>
      <c r="N2" s="4" t="s">
        <v>61</v>
      </c>
      <c r="O2" s="4" t="s">
        <v>62</v>
      </c>
    </row>
    <row r="3" spans="1:15" ht="15.75" thickBot="1">
      <c r="A3" s="1">
        <v>2023001</v>
      </c>
      <c r="B3" t="s">
        <v>33</v>
      </c>
      <c r="C3">
        <v>14.04</v>
      </c>
      <c r="D3" s="3"/>
      <c r="E3">
        <v>29.099999999999998</v>
      </c>
      <c r="F3" s="3">
        <f>E3-D5</f>
        <v>14.929999999999998</v>
      </c>
      <c r="H3" s="3">
        <f t="shared" ref="H3:H8" si="0">F3-$G$5</f>
        <v>1.6666666666663943E-2</v>
      </c>
      <c r="I3" s="3">
        <f t="shared" ref="I3:I66" si="1">POWER(2,-H3)</f>
        <v>0.98851402035289804</v>
      </c>
      <c r="J3" s="3"/>
      <c r="K3" s="3"/>
      <c r="M3">
        <v>1</v>
      </c>
      <c r="N3" s="3">
        <v>1.0000373278023149</v>
      </c>
      <c r="O3" s="13">
        <v>3.2964601252034349</v>
      </c>
    </row>
    <row r="4" spans="1:15" ht="15.75" thickBot="1">
      <c r="A4" s="1"/>
      <c r="C4">
        <v>14.25</v>
      </c>
      <c r="D4" s="3"/>
      <c r="E4">
        <v>29.080000000000002</v>
      </c>
      <c r="F4" s="3">
        <f>E4-D5</f>
        <v>14.910000000000002</v>
      </c>
      <c r="H4" s="3">
        <f t="shared" si="0"/>
        <v>-3.333333333332078E-3</v>
      </c>
      <c r="I4" s="3">
        <f t="shared" si="1"/>
        <v>1.0023131618421719</v>
      </c>
      <c r="J4" s="3"/>
      <c r="K4" s="3"/>
      <c r="M4">
        <v>2</v>
      </c>
      <c r="N4" s="3">
        <v>0.87458734250095327</v>
      </c>
      <c r="O4" s="13">
        <v>2.309308210199676</v>
      </c>
    </row>
    <row r="5" spans="1:15" ht="15.75" thickBot="1">
      <c r="A5" s="1"/>
      <c r="C5">
        <v>14.219999999999999</v>
      </c>
      <c r="D5" s="3">
        <f>AVERAGE(C3:C5)</f>
        <v>14.17</v>
      </c>
      <c r="E5">
        <v>29.07</v>
      </c>
      <c r="F5" s="5">
        <f>E5-D5</f>
        <v>14.9</v>
      </c>
      <c r="G5" s="3">
        <f>AVERAGE(F3:F5)</f>
        <v>14.913333333333334</v>
      </c>
      <c r="H5" s="3">
        <f t="shared" si="0"/>
        <v>-1.3333333333333641E-2</v>
      </c>
      <c r="I5" s="3">
        <f t="shared" si="1"/>
        <v>1.0092848012118745</v>
      </c>
      <c r="J5" s="3">
        <f>AVERAGE(I3:I5)</f>
        <v>1.0000373278023149</v>
      </c>
      <c r="K5" s="3">
        <f>STDEV(I3:I5)</f>
        <v>1.0570756822746167E-2</v>
      </c>
      <c r="M5">
        <v>3</v>
      </c>
      <c r="N5" s="3">
        <v>1.3665313642707886</v>
      </c>
      <c r="O5" s="13">
        <v>2.5718602729783733</v>
      </c>
    </row>
    <row r="6" spans="1:15" ht="15.75" thickBot="1">
      <c r="A6" s="1">
        <v>2023002</v>
      </c>
      <c r="B6" t="s">
        <v>34</v>
      </c>
      <c r="C6">
        <v>13.719999999999999</v>
      </c>
      <c r="D6" s="3"/>
      <c r="E6">
        <v>29.03</v>
      </c>
      <c r="F6" s="3">
        <f>E6-D8</f>
        <v>15.110000000000001</v>
      </c>
      <c r="H6" s="3">
        <f t="shared" si="0"/>
        <v>0.19666666666666721</v>
      </c>
      <c r="I6" s="3">
        <f t="shared" si="1"/>
        <v>0.8725642876408225</v>
      </c>
      <c r="J6" s="3"/>
      <c r="K6" s="3"/>
      <c r="M6">
        <v>4</v>
      </c>
      <c r="N6" s="3">
        <v>1.2370111117780891</v>
      </c>
      <c r="O6" s="13">
        <v>2.2154891322637722</v>
      </c>
    </row>
    <row r="7" spans="1:15" ht="15.75" thickBot="1">
      <c r="A7" s="1"/>
      <c r="C7">
        <v>13.639999999999999</v>
      </c>
      <c r="D7" s="3"/>
      <c r="E7">
        <v>29.03</v>
      </c>
      <c r="F7" s="3">
        <f>E7-D8</f>
        <v>15.110000000000001</v>
      </c>
      <c r="H7" s="3">
        <f t="shared" si="0"/>
        <v>0.19666666666666721</v>
      </c>
      <c r="I7" s="3">
        <f t="shared" si="1"/>
        <v>0.8725642876408225</v>
      </c>
      <c r="J7" s="3"/>
      <c r="K7" s="3"/>
      <c r="M7">
        <v>5</v>
      </c>
      <c r="N7" s="3">
        <v>1.6096205585748506</v>
      </c>
      <c r="O7">
        <v>2.9666889276991291</v>
      </c>
    </row>
    <row r="8" spans="1:15" ht="15.75" thickBot="1">
      <c r="A8" s="1"/>
      <c r="C8">
        <v>14.399999999999999</v>
      </c>
      <c r="D8" s="3">
        <f>AVERAGE(C6:C8)</f>
        <v>13.92</v>
      </c>
      <c r="E8">
        <v>29.02</v>
      </c>
      <c r="F8" s="5">
        <f>E8-D8</f>
        <v>15.1</v>
      </c>
      <c r="H8" s="3">
        <f t="shared" si="0"/>
        <v>0.18666666666666565</v>
      </c>
      <c r="I8" s="3">
        <f t="shared" si="1"/>
        <v>0.87863345222121447</v>
      </c>
      <c r="J8" s="3">
        <f>AVERAGE(I6:I8)</f>
        <v>0.87458734250095327</v>
      </c>
      <c r="K8" s="3">
        <f>STDEV(I6:I8)</f>
        <v>3.5040338042454473E-3</v>
      </c>
      <c r="M8">
        <v>6</v>
      </c>
      <c r="N8" s="3">
        <v>1.4087859239362743</v>
      </c>
      <c r="O8">
        <v>3.479292735998182</v>
      </c>
    </row>
    <row r="9" spans="1:15" ht="15.75" thickBot="1">
      <c r="A9" s="1">
        <v>2023003</v>
      </c>
      <c r="B9" t="s">
        <v>35</v>
      </c>
      <c r="C9">
        <v>14.38</v>
      </c>
      <c r="D9" s="3"/>
      <c r="E9">
        <v>29.01</v>
      </c>
      <c r="F9" s="3">
        <f>E9-D11</f>
        <v>14.500000000000002</v>
      </c>
      <c r="H9" s="3">
        <f t="shared" ref="H9:H72" si="2">F9-$G$5</f>
        <v>-0.41333333333333222</v>
      </c>
      <c r="I9" s="3">
        <f t="shared" si="1"/>
        <v>1.3317592794219149</v>
      </c>
      <c r="J9" s="3"/>
      <c r="K9" s="3"/>
      <c r="M9">
        <v>7</v>
      </c>
      <c r="N9" s="3">
        <v>2.5105573744659728</v>
      </c>
      <c r="O9">
        <v>3.0931920820700629</v>
      </c>
    </row>
    <row r="10" spans="1:15" ht="15.75" thickBot="1">
      <c r="A10" s="1"/>
      <c r="C10">
        <v>14.590000000000002</v>
      </c>
      <c r="D10" s="3"/>
      <c r="E10">
        <v>28.99</v>
      </c>
      <c r="F10" s="3">
        <f>E10-D11</f>
        <v>14.479999999999999</v>
      </c>
      <c r="H10" s="3">
        <f t="shared" si="2"/>
        <v>-0.43333333333333535</v>
      </c>
      <c r="I10" s="3">
        <f t="shared" si="1"/>
        <v>1.3503499461681918</v>
      </c>
      <c r="J10" s="3"/>
      <c r="K10" s="3"/>
      <c r="M10">
        <v>8</v>
      </c>
      <c r="N10" s="3">
        <v>2.2894424115817178</v>
      </c>
      <c r="O10">
        <v>3.3885080255961699</v>
      </c>
    </row>
    <row r="11" spans="1:15" ht="15.75" thickBot="1">
      <c r="A11" s="1"/>
      <c r="C11">
        <v>14.56</v>
      </c>
      <c r="D11" s="3">
        <f>AVERAGE(C9:C11)</f>
        <v>14.51</v>
      </c>
      <c r="E11">
        <v>28.92</v>
      </c>
      <c r="F11" s="5">
        <f>E11-D11</f>
        <v>14.410000000000002</v>
      </c>
      <c r="H11" s="3">
        <f t="shared" si="2"/>
        <v>-0.50333333333333208</v>
      </c>
      <c r="I11" s="3">
        <f t="shared" si="1"/>
        <v>1.4174848672222586</v>
      </c>
      <c r="J11" s="3">
        <f t="shared" ref="J11" si="3">AVERAGE(I9:I11)</f>
        <v>1.3665313642707886</v>
      </c>
      <c r="K11" s="3">
        <f t="shared" ref="K11" si="4">STDEV(I9:I11)</f>
        <v>4.5095430143052125E-2</v>
      </c>
      <c r="M11">
        <v>9</v>
      </c>
      <c r="N11" s="3">
        <v>2.0821209134650314</v>
      </c>
      <c r="O11">
        <v>2.2818231699905325</v>
      </c>
    </row>
    <row r="12" spans="1:15" ht="15.75" thickBot="1">
      <c r="A12" s="1">
        <v>2023004</v>
      </c>
      <c r="B12" t="s">
        <v>36</v>
      </c>
      <c r="C12">
        <v>14.06</v>
      </c>
      <c r="D12" s="3"/>
      <c r="E12">
        <v>28.9</v>
      </c>
      <c r="F12" s="3">
        <f>E12-D14</f>
        <v>14.639999999999999</v>
      </c>
      <c r="H12" s="3">
        <f t="shared" si="2"/>
        <v>-0.2733333333333352</v>
      </c>
      <c r="I12" s="3">
        <f t="shared" si="1"/>
        <v>1.2085970563467696</v>
      </c>
      <c r="J12" s="3"/>
      <c r="K12" s="3"/>
      <c r="M12">
        <v>10</v>
      </c>
      <c r="N12">
        <v>1.8041964538711952</v>
      </c>
      <c r="O12">
        <v>4.0203381604573858</v>
      </c>
    </row>
    <row r="13" spans="1:15" ht="15.75" thickBot="1">
      <c r="A13" s="1"/>
      <c r="C13">
        <v>13.98</v>
      </c>
      <c r="D13" s="3"/>
      <c r="E13">
        <v>28.85</v>
      </c>
      <c r="F13" s="3">
        <f>E13-D14</f>
        <v>14.590000000000002</v>
      </c>
      <c r="H13" s="3">
        <f t="shared" si="2"/>
        <v>-0.32333333333333236</v>
      </c>
      <c r="I13" s="3">
        <f t="shared" si="1"/>
        <v>1.2512181394937489</v>
      </c>
      <c r="J13" s="3"/>
      <c r="K13" s="3"/>
      <c r="M13">
        <v>11</v>
      </c>
      <c r="N13">
        <v>1.6862519326463632</v>
      </c>
      <c r="O13">
        <v>1.8448938999335402</v>
      </c>
    </row>
    <row r="14" spans="1:15" ht="15.75" thickBot="1">
      <c r="A14" s="1"/>
      <c r="C14">
        <v>14.74</v>
      </c>
      <c r="D14" s="3">
        <f>AVERAGE(C12:C14)</f>
        <v>14.26</v>
      </c>
      <c r="E14">
        <v>28.85</v>
      </c>
      <c r="F14" s="5">
        <f>E14-D14</f>
        <v>14.590000000000002</v>
      </c>
      <c r="H14" s="3">
        <f t="shared" si="2"/>
        <v>-0.32333333333333236</v>
      </c>
      <c r="I14" s="3">
        <f t="shared" si="1"/>
        <v>1.2512181394937489</v>
      </c>
      <c r="J14" s="3">
        <f t="shared" ref="J14" si="5">AVERAGE(I12:I14)</f>
        <v>1.2370111117780891</v>
      </c>
      <c r="K14" s="3">
        <f t="shared" ref="K14" si="6">STDEV(I12:I14)</f>
        <v>2.4607293828061934E-2</v>
      </c>
      <c r="M14">
        <v>12</v>
      </c>
      <c r="N14">
        <v>1.4777506010329988</v>
      </c>
      <c r="O14">
        <v>2.2397176262641527</v>
      </c>
    </row>
    <row r="15" spans="1:15" ht="15.75" thickBot="1">
      <c r="A15" s="1">
        <v>2023005</v>
      </c>
      <c r="B15" t="s">
        <v>37</v>
      </c>
      <c r="C15">
        <v>14.46</v>
      </c>
      <c r="D15" s="3"/>
      <c r="E15">
        <v>28.830000000000002</v>
      </c>
      <c r="F15" s="3">
        <f>E15-D17</f>
        <v>14.24</v>
      </c>
      <c r="H15" s="3">
        <f t="shared" si="2"/>
        <v>-0.67333333333333378</v>
      </c>
      <c r="I15" s="3">
        <f t="shared" si="1"/>
        <v>1.5947533767863942</v>
      </c>
      <c r="J15" s="3"/>
      <c r="K15" s="3"/>
      <c r="M15">
        <v>13</v>
      </c>
      <c r="N15">
        <v>1.761212216787639</v>
      </c>
      <c r="O15">
        <v>3.1969527586752986</v>
      </c>
    </row>
    <row r="16" spans="1:15" ht="15.75" thickBot="1">
      <c r="A16" s="1"/>
      <c r="C16">
        <v>14.670000000000002</v>
      </c>
      <c r="D16" s="3"/>
      <c r="E16">
        <v>28.82</v>
      </c>
      <c r="F16" s="3">
        <f>E16-D17</f>
        <v>14.229999999999999</v>
      </c>
      <c r="H16" s="3">
        <f t="shared" si="2"/>
        <v>-0.68333333333333535</v>
      </c>
      <c r="I16" s="3">
        <f t="shared" si="1"/>
        <v>1.6058457637267551</v>
      </c>
      <c r="J16" s="3"/>
      <c r="K16" s="3"/>
      <c r="M16">
        <v>14</v>
      </c>
      <c r="N16">
        <v>2.4351042238105496</v>
      </c>
      <c r="O16">
        <v>2.795984645795198</v>
      </c>
    </row>
    <row r="17" spans="1:15" ht="15.75" thickBot="1">
      <c r="A17" s="1"/>
      <c r="C17">
        <v>14.64</v>
      </c>
      <c r="D17" s="3">
        <f>AVERAGE(C15:C17)</f>
        <v>14.590000000000002</v>
      </c>
      <c r="E17">
        <v>28.8</v>
      </c>
      <c r="F17" s="5">
        <f>E17-D17</f>
        <v>14.209999999999999</v>
      </c>
      <c r="H17" s="3">
        <f t="shared" si="2"/>
        <v>-0.70333333333333492</v>
      </c>
      <c r="I17" s="3">
        <f t="shared" si="1"/>
        <v>1.6282625352114022</v>
      </c>
      <c r="J17" s="3">
        <f t="shared" ref="J17" si="7">AVERAGE(I15:I17)</f>
        <v>1.6096205585748506</v>
      </c>
      <c r="K17" s="3">
        <f t="shared" ref="K17" si="8">STDEV(I15:I17)</f>
        <v>1.7070522302992865E-2</v>
      </c>
      <c r="M17">
        <v>15</v>
      </c>
      <c r="N17">
        <v>2.1290060618998758</v>
      </c>
      <c r="O17">
        <v>3.4185925589911528</v>
      </c>
    </row>
    <row r="18" spans="1:15" ht="15.75" thickBot="1">
      <c r="A18" s="1">
        <v>2023006</v>
      </c>
      <c r="B18" t="s">
        <v>38</v>
      </c>
      <c r="C18">
        <v>14.14</v>
      </c>
      <c r="D18" s="3"/>
      <c r="E18">
        <v>28.8</v>
      </c>
      <c r="F18" s="3">
        <f>E18-D20</f>
        <v>14.459999999999999</v>
      </c>
      <c r="H18" s="3">
        <f t="shared" si="2"/>
        <v>-0.45333333333333492</v>
      </c>
      <c r="I18" s="3">
        <f t="shared" si="1"/>
        <v>1.3692001289511933</v>
      </c>
      <c r="J18" s="3"/>
      <c r="K18" s="3"/>
      <c r="M18">
        <v>16</v>
      </c>
      <c r="N18">
        <v>3.1674390429488355</v>
      </c>
      <c r="O18">
        <v>2.9626872122758043</v>
      </c>
    </row>
    <row r="19" spans="1:15" ht="15.75" thickBot="1">
      <c r="A19" s="1"/>
      <c r="C19">
        <v>14.06</v>
      </c>
      <c r="D19" s="3"/>
      <c r="E19">
        <v>28.8</v>
      </c>
      <c r="F19" s="3">
        <f>E19-D20</f>
        <v>14.459999999999999</v>
      </c>
      <c r="H19" s="3">
        <f t="shared" si="2"/>
        <v>-0.45333333333333492</v>
      </c>
      <c r="I19" s="3">
        <f t="shared" si="1"/>
        <v>1.3692001289511933</v>
      </c>
      <c r="J19" s="3"/>
      <c r="K19" s="3"/>
      <c r="M19">
        <v>17</v>
      </c>
      <c r="N19">
        <v>2.3982980031539296</v>
      </c>
      <c r="O19">
        <v>2.1485397046924972</v>
      </c>
    </row>
    <row r="20" spans="1:15" ht="15.75" thickBot="1">
      <c r="A20" s="1"/>
      <c r="C20">
        <v>14.82</v>
      </c>
      <c r="D20" s="3">
        <f>AVERAGE(C18:C20)</f>
        <v>14.340000000000002</v>
      </c>
      <c r="E20">
        <v>28.68</v>
      </c>
      <c r="F20" s="5">
        <f>E20-D20</f>
        <v>14.339999999999998</v>
      </c>
      <c r="H20" s="3">
        <f t="shared" si="2"/>
        <v>-0.57333333333333591</v>
      </c>
      <c r="I20" s="3">
        <f t="shared" si="1"/>
        <v>1.4879575139064369</v>
      </c>
      <c r="J20" s="3">
        <f t="shared" ref="J20" si="9">AVERAGE(I18:I20)</f>
        <v>1.4087859239362743</v>
      </c>
      <c r="K20" s="3">
        <f t="shared" ref="K20" si="10">STDEV(I18:I20)</f>
        <v>6.8564608172165947E-2</v>
      </c>
      <c r="M20">
        <v>18</v>
      </c>
      <c r="N20">
        <v>3.1762332344221575</v>
      </c>
      <c r="O20">
        <v>2.9012494867754124</v>
      </c>
    </row>
    <row r="21" spans="1:15" ht="15.75" thickBot="1">
      <c r="A21" s="1">
        <v>2023007</v>
      </c>
      <c r="B21" t="s">
        <v>39</v>
      </c>
      <c r="C21">
        <v>14.958</v>
      </c>
      <c r="D21" s="3"/>
      <c r="E21">
        <v>28.68</v>
      </c>
      <c r="F21" s="3">
        <f>E21-D23</f>
        <v>13.591999999999999</v>
      </c>
      <c r="H21" s="3">
        <f t="shared" si="2"/>
        <v>-1.3213333333333352</v>
      </c>
      <c r="I21" s="3">
        <f t="shared" si="1"/>
        <v>2.4989695691802063</v>
      </c>
      <c r="J21" s="3"/>
      <c r="K21" s="3"/>
      <c r="M21">
        <v>19</v>
      </c>
      <c r="N21">
        <v>3.1741917604707748</v>
      </c>
      <c r="O21">
        <v>3.2121544641968423</v>
      </c>
    </row>
    <row r="22" spans="1:15" ht="15.75" thickBot="1">
      <c r="A22" s="1"/>
      <c r="C22">
        <v>15.168000000000001</v>
      </c>
      <c r="D22" s="3"/>
      <c r="E22">
        <v>28.67</v>
      </c>
      <c r="F22" s="3">
        <f>E22-D23</f>
        <v>13.582000000000001</v>
      </c>
      <c r="H22" s="3">
        <f t="shared" si="2"/>
        <v>-1.3313333333333333</v>
      </c>
      <c r="I22" s="3">
        <f t="shared" si="1"/>
        <v>2.516351277108853</v>
      </c>
      <c r="J22" s="3"/>
      <c r="K22" s="3"/>
      <c r="M22">
        <v>20</v>
      </c>
      <c r="N22">
        <v>2.9692327578757882</v>
      </c>
      <c r="O22">
        <v>2.2397909609636399</v>
      </c>
    </row>
    <row r="23" spans="1:15" ht="15.75" thickBot="1">
      <c r="A23" s="1"/>
      <c r="C23">
        <v>15.138</v>
      </c>
      <c r="D23" s="3">
        <f>AVERAGE(C21:C23)</f>
        <v>15.088000000000001</v>
      </c>
      <c r="E23">
        <v>28.669999999999998</v>
      </c>
      <c r="F23" s="5">
        <f>E23-D23</f>
        <v>13.581999999999997</v>
      </c>
      <c r="H23" s="3">
        <f t="shared" si="2"/>
        <v>-1.3313333333333368</v>
      </c>
      <c r="I23" s="3">
        <f t="shared" si="1"/>
        <v>2.5163512771088592</v>
      </c>
      <c r="J23" s="3">
        <f t="shared" ref="J23" si="11">AVERAGE(I21:I23)</f>
        <v>2.5105573744659728</v>
      </c>
      <c r="K23" s="3">
        <f t="shared" ref="K23" si="12">STDEV(I21:I23)</f>
        <v>1.003533375158141E-2</v>
      </c>
      <c r="M23">
        <v>21</v>
      </c>
      <c r="N23">
        <v>1.670684756886567</v>
      </c>
      <c r="O23">
        <v>2.0617613124488177</v>
      </c>
    </row>
    <row r="24" spans="1:15" ht="15.75" thickBot="1">
      <c r="A24" s="1">
        <v>2023008</v>
      </c>
      <c r="B24" t="s">
        <v>40</v>
      </c>
      <c r="C24">
        <v>14.638</v>
      </c>
      <c r="D24" s="3"/>
      <c r="E24">
        <v>28.6</v>
      </c>
      <c r="F24" s="3">
        <f t="shared" ref="F24" si="13">E24-D26</f>
        <v>13.762000000000002</v>
      </c>
      <c r="H24" s="3">
        <f t="shared" si="2"/>
        <v>-1.1513333333333318</v>
      </c>
      <c r="I24" s="3">
        <f t="shared" si="1"/>
        <v>2.221190812023798</v>
      </c>
      <c r="J24" s="3"/>
      <c r="K24" s="3"/>
      <c r="M24">
        <v>22</v>
      </c>
      <c r="N24">
        <v>1.1598864063996059</v>
      </c>
      <c r="O24">
        <v>2.6111301583811062</v>
      </c>
    </row>
    <row r="25" spans="1:15" ht="15.75" thickBot="1">
      <c r="A25" s="1"/>
      <c r="C25">
        <v>14.558</v>
      </c>
      <c r="D25" s="3"/>
      <c r="E25">
        <v>28.54</v>
      </c>
      <c r="F25" s="3">
        <f t="shared" ref="F25" si="14">E25-D26</f>
        <v>13.702</v>
      </c>
      <c r="H25" s="3">
        <f t="shared" si="2"/>
        <v>-1.211333333333334</v>
      </c>
      <c r="I25" s="3">
        <f t="shared" si="1"/>
        <v>2.3155153698297006</v>
      </c>
      <c r="J25" s="3"/>
      <c r="K25" s="3"/>
      <c r="M25">
        <v>23</v>
      </c>
      <c r="N25" s="3">
        <v>0.99655912109632627</v>
      </c>
      <c r="O25">
        <v>2.8519485071709902</v>
      </c>
    </row>
    <row r="26" spans="1:15" ht="15.75" thickBot="1">
      <c r="A26" s="1"/>
      <c r="C26">
        <v>15.318</v>
      </c>
      <c r="D26" s="3">
        <f>AVERAGE(C24:C26)</f>
        <v>14.837999999999999</v>
      </c>
      <c r="E26">
        <v>28.529999999999998</v>
      </c>
      <c r="F26" s="5">
        <f t="shared" ref="F26" si="15">E26-D26</f>
        <v>13.691999999999998</v>
      </c>
      <c r="H26" s="3">
        <f t="shared" si="2"/>
        <v>-1.2213333333333356</v>
      </c>
      <c r="I26" s="3">
        <f t="shared" si="1"/>
        <v>2.3316210528916552</v>
      </c>
      <c r="J26" s="3">
        <f t="shared" ref="J26" si="16">AVERAGE(I24:I26)</f>
        <v>2.2894424115817178</v>
      </c>
      <c r="K26" s="3">
        <f t="shared" ref="K26" si="17">STDEV(I24:I26)</f>
        <v>5.9653657795511822E-2</v>
      </c>
      <c r="M26">
        <v>24</v>
      </c>
      <c r="N26">
        <v>1.6169968351445718</v>
      </c>
      <c r="O26">
        <v>2.979678122539982</v>
      </c>
    </row>
    <row r="27" spans="1:15" ht="15.75" thickBot="1">
      <c r="A27" s="1">
        <v>2023009</v>
      </c>
      <c r="B27" t="s">
        <v>41</v>
      </c>
      <c r="C27">
        <v>14.498000000000001</v>
      </c>
      <c r="D27" s="3"/>
      <c r="E27">
        <v>28.5</v>
      </c>
      <c r="F27" s="3">
        <f t="shared" ref="F27" si="18">E27-D29</f>
        <v>13.872</v>
      </c>
      <c r="H27" s="3">
        <f t="shared" si="2"/>
        <v>-1.0413333333333341</v>
      </c>
      <c r="I27" s="3">
        <f t="shared" si="1"/>
        <v>2.0581288896018335</v>
      </c>
      <c r="J27" s="3"/>
      <c r="K27" s="3"/>
      <c r="M27">
        <v>25</v>
      </c>
      <c r="N27">
        <v>2.0249189439540261</v>
      </c>
      <c r="O27">
        <v>2.5697212287305113</v>
      </c>
    </row>
    <row r="28" spans="1:15" ht="15.75" thickBot="1">
      <c r="A28" s="1"/>
      <c r="C28">
        <v>14.708000000000002</v>
      </c>
      <c r="D28" s="3"/>
      <c r="E28">
        <v>28.48</v>
      </c>
      <c r="F28" s="3">
        <f t="shared" ref="F28" si="19">E28-D29</f>
        <v>13.852</v>
      </c>
      <c r="H28" s="3">
        <f t="shared" si="2"/>
        <v>-1.0613333333333337</v>
      </c>
      <c r="I28" s="3">
        <f t="shared" si="1"/>
        <v>2.0868592982415048</v>
      </c>
      <c r="J28" s="3"/>
      <c r="K28" s="3"/>
      <c r="M28">
        <v>26</v>
      </c>
      <c r="N28">
        <v>2.8480678608496093</v>
      </c>
      <c r="O28">
        <v>3.2714719328528474</v>
      </c>
    </row>
    <row r="29" spans="1:15" ht="15.75" thickBot="1">
      <c r="A29" s="1"/>
      <c r="C29">
        <v>14.678000000000001</v>
      </c>
      <c r="D29" s="3">
        <f>AVERAGE(C27:C29)</f>
        <v>14.628</v>
      </c>
      <c r="E29">
        <v>28.47</v>
      </c>
      <c r="F29" s="5">
        <f t="shared" ref="F29" si="20">E29-D29</f>
        <v>13.841999999999999</v>
      </c>
      <c r="H29" s="3">
        <f t="shared" si="2"/>
        <v>-1.0713333333333352</v>
      </c>
      <c r="I29" s="3">
        <f t="shared" si="1"/>
        <v>2.1013745525517549</v>
      </c>
      <c r="J29" s="3">
        <f t="shared" ref="J29" si="21">AVERAGE(I27:I29)</f>
        <v>2.0821209134650314</v>
      </c>
      <c r="K29" s="3">
        <f t="shared" ref="K29" si="22">STDEV(I27:I29)</f>
        <v>2.2008772312693627E-2</v>
      </c>
      <c r="M29">
        <v>27</v>
      </c>
      <c r="N29">
        <v>2.1124176787572213</v>
      </c>
      <c r="O29">
        <v>3.9297346832830673</v>
      </c>
    </row>
    <row r="30" spans="1:15" ht="15.75" thickBot="1">
      <c r="A30" s="1">
        <v>2023010</v>
      </c>
      <c r="B30" t="s">
        <v>42</v>
      </c>
      <c r="C30">
        <v>14.178000000000001</v>
      </c>
      <c r="D30" s="3"/>
      <c r="E30">
        <v>28.450000000000003</v>
      </c>
      <c r="F30" s="3">
        <f t="shared" ref="F30" si="23">E30-D32</f>
        <v>14.072000000000003</v>
      </c>
      <c r="H30" s="3">
        <f t="shared" si="2"/>
        <v>-0.84133333333333127</v>
      </c>
      <c r="I30" s="3">
        <f t="shared" si="1"/>
        <v>1.7917052641788993</v>
      </c>
      <c r="J30" s="3"/>
      <c r="K30" s="3"/>
      <c r="M30">
        <v>28</v>
      </c>
      <c r="N30">
        <v>2.6684158609780675</v>
      </c>
      <c r="O30">
        <v>1.8214478401097791</v>
      </c>
    </row>
    <row r="31" spans="1:15" ht="15.75" thickBot="1">
      <c r="A31" s="1"/>
      <c r="C31">
        <v>14.098000000000001</v>
      </c>
      <c r="D31" s="3"/>
      <c r="E31">
        <v>28.439999999999998</v>
      </c>
      <c r="F31" s="3">
        <f t="shared" ref="F31" si="24">E31-D32</f>
        <v>14.061999999999998</v>
      </c>
      <c r="H31" s="3">
        <f t="shared" si="2"/>
        <v>-0.85133333333333638</v>
      </c>
      <c r="I31" s="3">
        <f t="shared" si="1"/>
        <v>1.8041675598307885</v>
      </c>
      <c r="J31" s="3"/>
      <c r="K31" s="3"/>
    </row>
    <row r="32" spans="1:15" ht="15.75" thickBot="1">
      <c r="A32" s="1"/>
      <c r="C32">
        <v>14.858000000000001</v>
      </c>
      <c r="D32" s="3">
        <f>AVERAGE(C30:C32)</f>
        <v>14.378</v>
      </c>
      <c r="E32">
        <v>28.43</v>
      </c>
      <c r="F32" s="5">
        <f t="shared" ref="F32" si="25">E32-D32</f>
        <v>14.052</v>
      </c>
      <c r="H32" s="3">
        <f t="shared" si="2"/>
        <v>-0.86133333333333439</v>
      </c>
      <c r="I32" s="3">
        <f t="shared" si="1"/>
        <v>1.8167165376038974</v>
      </c>
      <c r="J32" s="3">
        <f t="shared" ref="J32" si="26">AVERAGE(I30:I32)</f>
        <v>1.8041964538711952</v>
      </c>
      <c r="K32" s="3">
        <f t="shared" ref="K32" si="27">STDEV(I30:I32)</f>
        <v>1.2505661747152057E-2</v>
      </c>
    </row>
    <row r="33" spans="1:11" ht="15.75" thickBot="1">
      <c r="A33" s="1">
        <v>20230011</v>
      </c>
      <c r="B33" t="s">
        <v>43</v>
      </c>
      <c r="C33">
        <v>14.1</v>
      </c>
      <c r="D33" s="3"/>
      <c r="E33">
        <v>28.43</v>
      </c>
      <c r="F33" s="3">
        <f t="shared" ref="F33" si="28">E33-D35</f>
        <v>14.200000000000001</v>
      </c>
      <c r="H33" s="3">
        <f t="shared" si="2"/>
        <v>-0.71333333333333293</v>
      </c>
      <c r="I33" s="3">
        <f t="shared" si="1"/>
        <v>1.6395879967805427</v>
      </c>
      <c r="J33" s="3"/>
      <c r="K33" s="3"/>
    </row>
    <row r="34" spans="1:11" ht="15.75" thickBot="1">
      <c r="A34" s="1"/>
      <c r="C34">
        <v>14.31</v>
      </c>
      <c r="D34" s="3"/>
      <c r="E34">
        <v>28.4</v>
      </c>
      <c r="F34" s="3">
        <f t="shared" ref="F34" si="29">E34-D35</f>
        <v>14.17</v>
      </c>
      <c r="H34" s="3">
        <f t="shared" si="2"/>
        <v>-0.74333333333333407</v>
      </c>
      <c r="I34" s="3">
        <f t="shared" si="1"/>
        <v>1.6740392258769019</v>
      </c>
      <c r="J34" s="3"/>
      <c r="K34" s="3"/>
    </row>
    <row r="35" spans="1:11" ht="15.75" thickBot="1">
      <c r="A35" s="1"/>
      <c r="C35">
        <v>14.28</v>
      </c>
      <c r="D35" s="3">
        <f>AVERAGE(C33:C35)</f>
        <v>14.229999999999999</v>
      </c>
      <c r="E35">
        <v>28.34</v>
      </c>
      <c r="F35" s="5">
        <f t="shared" ref="F35" si="30">E35-D35</f>
        <v>14.110000000000001</v>
      </c>
      <c r="H35" s="3">
        <f t="shared" si="2"/>
        <v>-0.80333333333333279</v>
      </c>
      <c r="I35" s="3">
        <f t="shared" si="1"/>
        <v>1.745128575281645</v>
      </c>
      <c r="J35" s="3">
        <f t="shared" ref="J35" si="31">AVERAGE(I33:I35)</f>
        <v>1.6862519326463632</v>
      </c>
      <c r="K35" s="3">
        <f t="shared" ref="K35" si="32">STDEV(I33:I35)</f>
        <v>5.3819755504502895E-2</v>
      </c>
    </row>
    <row r="36" spans="1:11" ht="15.75" thickBot="1">
      <c r="A36" s="1">
        <v>20230012</v>
      </c>
      <c r="B36" t="s">
        <v>44</v>
      </c>
      <c r="C36">
        <v>13.78</v>
      </c>
      <c r="D36" s="3"/>
      <c r="E36">
        <v>28.34</v>
      </c>
      <c r="F36" s="3">
        <f t="shared" ref="F36" si="33">E36-D38</f>
        <v>14.360000000000001</v>
      </c>
      <c r="H36" s="3">
        <f t="shared" si="2"/>
        <v>-0.55333333333333279</v>
      </c>
      <c r="I36" s="3">
        <f t="shared" si="1"/>
        <v>1.4674723631111573</v>
      </c>
      <c r="J36" s="3"/>
      <c r="K36" s="3"/>
    </row>
    <row r="37" spans="1:11" ht="15.75" thickBot="1">
      <c r="A37" s="1"/>
      <c r="C37">
        <v>13.7</v>
      </c>
      <c r="D37" s="3"/>
      <c r="E37">
        <v>28.34</v>
      </c>
      <c r="F37" s="3">
        <f t="shared" ref="F37" si="34">E37-D38</f>
        <v>14.360000000000001</v>
      </c>
      <c r="H37" s="3">
        <f t="shared" si="2"/>
        <v>-0.55333333333333279</v>
      </c>
      <c r="I37" s="3">
        <f t="shared" si="1"/>
        <v>1.4674723631111573</v>
      </c>
      <c r="J37" s="3"/>
      <c r="K37" s="3"/>
    </row>
    <row r="38" spans="1:11" ht="15.75" thickBot="1">
      <c r="A38" s="1"/>
      <c r="C38">
        <v>14.459999999999999</v>
      </c>
      <c r="D38" s="3">
        <f>AVERAGE(C36:C38)</f>
        <v>13.979999999999999</v>
      </c>
      <c r="E38">
        <v>28.31</v>
      </c>
      <c r="F38" s="5">
        <f t="shared" ref="F38" si="35">E38-D38</f>
        <v>14.33</v>
      </c>
      <c r="H38" s="3">
        <f t="shared" si="2"/>
        <v>-0.58333333333333393</v>
      </c>
      <c r="I38" s="3">
        <f t="shared" si="1"/>
        <v>1.4983070768766822</v>
      </c>
      <c r="J38" s="3">
        <f t="shared" ref="J38" si="36">AVERAGE(I36:I38)</f>
        <v>1.4777506010329988</v>
      </c>
      <c r="K38" s="3">
        <f t="shared" ref="K38" si="37">STDEV(I36:I38)</f>
        <v>1.7802430292910881E-2</v>
      </c>
    </row>
    <row r="39" spans="1:11" ht="15.75" thickBot="1">
      <c r="A39" s="1">
        <v>20230013</v>
      </c>
      <c r="B39" t="s">
        <v>45</v>
      </c>
      <c r="C39">
        <v>14.39</v>
      </c>
      <c r="D39" s="3"/>
      <c r="E39">
        <v>28.529999999999998</v>
      </c>
      <c r="F39" s="3">
        <f t="shared" ref="F39" si="38">E39-D41</f>
        <v>14.100666666666664</v>
      </c>
      <c r="H39" s="3">
        <f t="shared" si="2"/>
        <v>-0.81266666666667042</v>
      </c>
      <c r="I39" s="3">
        <f t="shared" si="1"/>
        <v>1.7564550622987058</v>
      </c>
      <c r="J39" s="3"/>
      <c r="K39" s="3"/>
    </row>
    <row r="40" spans="1:11" ht="15.75" thickBot="1">
      <c r="A40" s="1"/>
      <c r="C40">
        <v>14.43</v>
      </c>
      <c r="D40" s="3"/>
      <c r="E40">
        <v>28.659999999999997</v>
      </c>
      <c r="F40" s="3">
        <f t="shared" ref="F40" si="39">E40-D41</f>
        <v>14.230666666666663</v>
      </c>
      <c r="H40" s="3">
        <f t="shared" si="2"/>
        <v>-0.68266666666667142</v>
      </c>
      <c r="I40" s="3">
        <f t="shared" si="1"/>
        <v>1.6051038768431993</v>
      </c>
      <c r="J40" s="3"/>
      <c r="K40" s="3"/>
    </row>
    <row r="41" spans="1:11" ht="15.75" thickBot="1">
      <c r="A41" s="1"/>
      <c r="C41">
        <v>14.468000000000002</v>
      </c>
      <c r="D41" s="3">
        <f t="shared" ref="D41" si="40">AVERAGE(C39:C41)</f>
        <v>14.429333333333334</v>
      </c>
      <c r="E41">
        <v>28.4</v>
      </c>
      <c r="F41" s="5">
        <f t="shared" ref="F41" si="41">E41-D41</f>
        <v>13.970666666666665</v>
      </c>
      <c r="H41" s="3">
        <f t="shared" si="2"/>
        <v>-0.94266666666666943</v>
      </c>
      <c r="I41" s="3">
        <f t="shared" si="1"/>
        <v>1.9220777112210121</v>
      </c>
      <c r="J41" s="3">
        <f t="shared" ref="J41" si="42">AVERAGE(I39:I41)</f>
        <v>1.761212216787639</v>
      </c>
      <c r="K41" s="3">
        <f t="shared" ref="K41" si="43">STDEV(I39:I41)</f>
        <v>0.15854045480307843</v>
      </c>
    </row>
    <row r="42" spans="1:11" ht="15.75" thickBot="1">
      <c r="A42" s="1">
        <v>20230014</v>
      </c>
      <c r="B42" t="s">
        <v>46</v>
      </c>
      <c r="C42">
        <v>14.510000000000002</v>
      </c>
      <c r="D42" s="3"/>
      <c r="E42">
        <v>27.97</v>
      </c>
      <c r="F42" s="3">
        <f t="shared" ref="F42" si="44">E42-D44</f>
        <v>13.426666666666664</v>
      </c>
      <c r="H42" s="3">
        <f t="shared" si="2"/>
        <v>-1.4866666666666699</v>
      </c>
      <c r="I42" s="3">
        <f t="shared" si="1"/>
        <v>2.8024073297745407</v>
      </c>
      <c r="J42" s="3"/>
      <c r="K42" s="3"/>
    </row>
    <row r="43" spans="1:11" ht="15.75" thickBot="1">
      <c r="A43" s="1"/>
      <c r="C43">
        <v>14.510000000000002</v>
      </c>
      <c r="D43" s="3"/>
      <c r="E43">
        <v>28.18</v>
      </c>
      <c r="F43" s="3">
        <f t="shared" ref="F43" si="45">E43-D44</f>
        <v>13.636666666666665</v>
      </c>
      <c r="H43" s="3">
        <f t="shared" si="2"/>
        <v>-1.2766666666666691</v>
      </c>
      <c r="I43" s="3">
        <f t="shared" si="1"/>
        <v>2.4227854738801478</v>
      </c>
      <c r="J43" s="3"/>
      <c r="K43" s="3"/>
    </row>
    <row r="44" spans="1:11" ht="15.75" thickBot="1">
      <c r="A44" s="1"/>
      <c r="C44">
        <v>14.610000000000001</v>
      </c>
      <c r="D44" s="3">
        <f t="shared" ref="D44" si="46">AVERAGE(C42:C44)</f>
        <v>14.543333333333335</v>
      </c>
      <c r="E44" s="2">
        <v>28.4</v>
      </c>
      <c r="F44" s="5">
        <f t="shared" ref="F44" si="47">E44-D44</f>
        <v>13.856666666666664</v>
      </c>
      <c r="H44" s="3">
        <f t="shared" si="2"/>
        <v>-1.0566666666666702</v>
      </c>
      <c r="I44" s="3">
        <f t="shared" si="1"/>
        <v>2.0801198677769608</v>
      </c>
      <c r="J44" s="3">
        <f t="shared" ref="J44" si="48">AVERAGE(I42:I44)</f>
        <v>2.4351042238105496</v>
      </c>
      <c r="K44" s="3">
        <f t="shared" ref="K44" si="49">STDEV(I42:I44)</f>
        <v>0.36130127060337708</v>
      </c>
    </row>
    <row r="45" spans="1:11" ht="15.75" thickBot="1">
      <c r="A45" s="1">
        <v>20230015</v>
      </c>
      <c r="B45" t="s">
        <v>47</v>
      </c>
      <c r="C45">
        <v>14.610000000000001</v>
      </c>
      <c r="D45" s="3"/>
      <c r="E45">
        <v>28.58</v>
      </c>
      <c r="F45" s="3">
        <f t="shared" ref="F45" si="50">E45-D47</f>
        <v>13.887333333333331</v>
      </c>
      <c r="H45" s="3">
        <f t="shared" si="2"/>
        <v>-1.0260000000000034</v>
      </c>
      <c r="I45" s="3">
        <f t="shared" si="1"/>
        <v>2.0363703995292464</v>
      </c>
      <c r="J45" s="3"/>
      <c r="K45" s="3"/>
    </row>
    <row r="46" spans="1:11" ht="15.75" thickBot="1">
      <c r="A46" s="1"/>
      <c r="C46">
        <v>14.668000000000001</v>
      </c>
      <c r="D46" s="3"/>
      <c r="E46">
        <v>28.709999999999997</v>
      </c>
      <c r="F46" s="3">
        <f t="shared" ref="F46" si="51">E46-D47</f>
        <v>14.01733333333333</v>
      </c>
      <c r="H46" s="3">
        <f t="shared" si="2"/>
        <v>-0.89600000000000435</v>
      </c>
      <c r="I46" s="3">
        <f t="shared" si="1"/>
        <v>1.8608993154060363</v>
      </c>
      <c r="J46" s="3"/>
      <c r="K46" s="3"/>
    </row>
    <row r="47" spans="1:11" ht="15.75" thickBot="1">
      <c r="A47" s="1"/>
      <c r="C47">
        <v>14.8</v>
      </c>
      <c r="D47" s="3">
        <f t="shared" ref="D47" si="52">AVERAGE(C45:C47)</f>
        <v>14.692666666666668</v>
      </c>
      <c r="E47">
        <v>28.29</v>
      </c>
      <c r="F47" s="5">
        <f t="shared" ref="F47" si="53">E47-D47</f>
        <v>13.597333333333331</v>
      </c>
      <c r="H47" s="3">
        <f t="shared" si="2"/>
        <v>-1.3160000000000025</v>
      </c>
      <c r="I47" s="3">
        <f t="shared" si="1"/>
        <v>2.4897484707643445</v>
      </c>
      <c r="J47" s="3">
        <f t="shared" ref="J47" si="54">AVERAGE(I45:I47)</f>
        <v>2.1290060618998758</v>
      </c>
      <c r="K47" s="3">
        <f t="shared" ref="K47" si="55">STDEV(I45:I47)</f>
        <v>0.32449782665812632</v>
      </c>
    </row>
    <row r="48" spans="1:11" ht="15.75" thickBot="1">
      <c r="A48" s="1">
        <v>20230016</v>
      </c>
      <c r="B48" t="s">
        <v>48</v>
      </c>
      <c r="C48">
        <v>14.81</v>
      </c>
      <c r="D48" s="3"/>
      <c r="E48">
        <v>27.86</v>
      </c>
      <c r="F48" s="3">
        <f t="shared" ref="F48" si="56">E48-D50</f>
        <v>13.047333333333333</v>
      </c>
      <c r="H48" s="3">
        <f t="shared" si="2"/>
        <v>-1.8660000000000014</v>
      </c>
      <c r="I48" s="3">
        <f t="shared" si="1"/>
        <v>3.6452051225485693</v>
      </c>
      <c r="J48" s="3"/>
      <c r="K48" s="3"/>
    </row>
    <row r="49" spans="1:11" ht="15.75" thickBot="1">
      <c r="A49" s="1"/>
      <c r="C49">
        <v>14.81</v>
      </c>
      <c r="D49" s="3"/>
      <c r="E49">
        <v>28.07</v>
      </c>
      <c r="F49" s="3">
        <f t="shared" ref="F49" si="57">E49-D50</f>
        <v>13.257333333333333</v>
      </c>
      <c r="H49" s="3">
        <f t="shared" si="2"/>
        <v>-1.6560000000000006</v>
      </c>
      <c r="I49" s="3">
        <f t="shared" si="1"/>
        <v>3.1514155441973859</v>
      </c>
      <c r="J49" s="3"/>
      <c r="K49" s="3"/>
    </row>
    <row r="50" spans="1:11" ht="15.75" thickBot="1">
      <c r="A50" s="1"/>
      <c r="C50">
        <v>14.818</v>
      </c>
      <c r="D50" s="3">
        <f t="shared" ref="D50" si="58">AVERAGE(C48:C50)</f>
        <v>14.812666666666667</v>
      </c>
      <c r="E50" s="2">
        <v>28.29</v>
      </c>
      <c r="F50" s="5">
        <f t="shared" ref="F50" si="59">E50-D50</f>
        <v>13.477333333333332</v>
      </c>
      <c r="H50" s="3">
        <f t="shared" si="2"/>
        <v>-1.4360000000000017</v>
      </c>
      <c r="I50" s="3">
        <f t="shared" si="1"/>
        <v>2.7056964621005521</v>
      </c>
      <c r="J50" s="3">
        <f t="shared" ref="J50" si="60">AVERAGE(I48:I50)</f>
        <v>3.1674390429488355</v>
      </c>
      <c r="K50" s="3">
        <f t="shared" ref="K50" si="61">STDEV(I48:I50)</f>
        <v>0.46995924839116415</v>
      </c>
    </row>
    <row r="51" spans="1:11" ht="15.75" thickBot="1">
      <c r="A51" s="1">
        <v>20230017</v>
      </c>
      <c r="B51" t="s">
        <v>49</v>
      </c>
      <c r="C51">
        <v>14.84</v>
      </c>
      <c r="D51" s="3"/>
      <c r="E51">
        <v>28.47</v>
      </c>
      <c r="F51" s="3">
        <f t="shared" ref="F51" si="62">E51-D53</f>
        <v>13.549999999999999</v>
      </c>
      <c r="H51" s="3">
        <f t="shared" si="2"/>
        <v>-1.3633333333333351</v>
      </c>
      <c r="I51" s="3">
        <f t="shared" si="1"/>
        <v>2.5727893387528091</v>
      </c>
      <c r="J51" s="3"/>
      <c r="K51" s="3"/>
    </row>
    <row r="52" spans="1:11" ht="15.75" thickBot="1">
      <c r="A52" s="1"/>
      <c r="C52">
        <v>14.959999999999999</v>
      </c>
      <c r="D52" s="3"/>
      <c r="E52">
        <v>28.599999999999998</v>
      </c>
      <c r="F52" s="3">
        <f t="shared" ref="F52" si="63">E52-D53</f>
        <v>13.679999999999998</v>
      </c>
      <c r="H52" s="3">
        <f t="shared" si="2"/>
        <v>-1.2333333333333361</v>
      </c>
      <c r="I52" s="3">
        <f t="shared" si="1"/>
        <v>2.3510958125672219</v>
      </c>
      <c r="J52" s="3"/>
      <c r="K52" s="3"/>
    </row>
    <row r="53" spans="1:11" ht="15.75" thickBot="1">
      <c r="A53" s="1"/>
      <c r="C53">
        <v>14.96</v>
      </c>
      <c r="D53" s="3">
        <f t="shared" ref="D53" si="64">AVERAGE(C51:C53)</f>
        <v>14.92</v>
      </c>
      <c r="E53">
        <v>28.65</v>
      </c>
      <c r="F53" s="5">
        <f t="shared" ref="F53" si="65">E53-D53</f>
        <v>13.729999999999999</v>
      </c>
      <c r="H53" s="3">
        <f t="shared" si="2"/>
        <v>-1.1833333333333353</v>
      </c>
      <c r="I53" s="3">
        <f t="shared" si="1"/>
        <v>2.2710088581417578</v>
      </c>
      <c r="J53" s="3">
        <f t="shared" ref="J53" si="66">AVERAGE(I51:I53)</f>
        <v>2.3982980031539296</v>
      </c>
      <c r="K53" s="3">
        <f t="shared" ref="K53" si="67">STDEV(I51:I53)</f>
        <v>0.15632945888922276</v>
      </c>
    </row>
    <row r="54" spans="1:11" ht="15.75" thickBot="1">
      <c r="A54" s="1">
        <v>20230018</v>
      </c>
      <c r="B54" t="s">
        <v>50</v>
      </c>
      <c r="C54">
        <v>15.06</v>
      </c>
      <c r="D54" s="3"/>
      <c r="E54">
        <v>28.22</v>
      </c>
      <c r="F54" s="3">
        <f t="shared" ref="F54" si="68">E54-D56</f>
        <v>13.043333333333331</v>
      </c>
      <c r="H54" s="3">
        <f t="shared" si="2"/>
        <v>-1.8700000000000028</v>
      </c>
      <c r="I54" s="3">
        <f t="shared" si="1"/>
        <v>3.6553258009176086</v>
      </c>
      <c r="J54" s="3"/>
      <c r="K54" s="3"/>
    </row>
    <row r="55" spans="1:11" ht="15.75" thickBot="1">
      <c r="A55" s="1"/>
      <c r="C55">
        <v>15.209999999999999</v>
      </c>
      <c r="D55" s="3"/>
      <c r="E55">
        <v>28.43</v>
      </c>
      <c r="F55" s="3">
        <f t="shared" ref="F55" si="69">E55-D56</f>
        <v>13.253333333333332</v>
      </c>
      <c r="H55" s="3">
        <f t="shared" si="2"/>
        <v>-1.6600000000000019</v>
      </c>
      <c r="I55" s="3">
        <f t="shared" si="1"/>
        <v>3.1601652474535129</v>
      </c>
      <c r="J55" s="3"/>
      <c r="K55" s="3"/>
    </row>
    <row r="56" spans="1:11" ht="15.75" thickBot="1">
      <c r="A56" s="1"/>
      <c r="C56">
        <v>15.26</v>
      </c>
      <c r="D56" s="3">
        <f t="shared" ref="D56" si="70">AVERAGE(C54:C56)</f>
        <v>15.176666666666668</v>
      </c>
      <c r="E56">
        <v>28.65</v>
      </c>
      <c r="F56" s="5">
        <f t="shared" ref="F56" si="71">E56-D56</f>
        <v>13.473333333333331</v>
      </c>
      <c r="H56" s="3">
        <f t="shared" si="2"/>
        <v>-1.4400000000000031</v>
      </c>
      <c r="I56" s="3">
        <f t="shared" si="1"/>
        <v>2.7132086548953493</v>
      </c>
      <c r="J56" s="3">
        <f t="shared" ref="J56" si="72">AVERAGE(I54:I56)</f>
        <v>3.1762332344221575</v>
      </c>
      <c r="K56" s="3">
        <f t="shared" ref="K56" si="73">STDEV(I54:I56)</f>
        <v>0.47126406012043187</v>
      </c>
    </row>
    <row r="57" spans="1:11" ht="15.75" thickBot="1">
      <c r="A57" s="1">
        <v>20230019</v>
      </c>
      <c r="B57" t="s">
        <v>51</v>
      </c>
      <c r="C57">
        <v>15.33</v>
      </c>
      <c r="D57" s="3"/>
      <c r="E57">
        <v>28.83</v>
      </c>
      <c r="F57" s="3">
        <f t="shared" ref="F57" si="74">E57-D59</f>
        <v>13.439999999999998</v>
      </c>
      <c r="H57" s="3">
        <f t="shared" si="2"/>
        <v>-1.4733333333333363</v>
      </c>
      <c r="I57" s="3">
        <f t="shared" si="1"/>
        <v>2.7766269009595881</v>
      </c>
      <c r="J57" s="3"/>
      <c r="K57" s="3"/>
    </row>
    <row r="58" spans="1:11" ht="15.75" thickBot="1">
      <c r="A58" s="1"/>
      <c r="C58">
        <v>15.409999999999998</v>
      </c>
      <c r="D58" s="3"/>
      <c r="E58">
        <v>28.959999999999997</v>
      </c>
      <c r="F58" s="3">
        <f t="shared" ref="F58" si="75">E58-D59</f>
        <v>13.569999999999997</v>
      </c>
      <c r="H58" s="3">
        <f t="shared" si="2"/>
        <v>-1.3433333333333373</v>
      </c>
      <c r="I58" s="3">
        <f t="shared" si="1"/>
        <v>2.537368987649868</v>
      </c>
      <c r="J58" s="3"/>
      <c r="K58" s="3"/>
    </row>
    <row r="59" spans="1:11" ht="15.75" thickBot="1">
      <c r="A59" s="1"/>
      <c r="C59">
        <v>15.430000000000001</v>
      </c>
      <c r="D59" s="3">
        <f t="shared" ref="D59" si="76">AVERAGE(C57:C59)</f>
        <v>15.39</v>
      </c>
      <c r="E59">
        <v>28.23</v>
      </c>
      <c r="F59" s="5">
        <f t="shared" ref="F59" si="77">E59-D59</f>
        <v>12.84</v>
      </c>
      <c r="H59" s="3">
        <f t="shared" si="2"/>
        <v>-2.0733333333333341</v>
      </c>
      <c r="I59" s="3">
        <f t="shared" si="1"/>
        <v>4.2085793928028679</v>
      </c>
      <c r="J59" s="3">
        <f t="shared" ref="J59" si="78">AVERAGE(I57:I59)</f>
        <v>3.1741917604707748</v>
      </c>
      <c r="K59" s="3">
        <f t="shared" ref="K59" si="79">STDEV(I57:I59)</f>
        <v>0.90375849523615792</v>
      </c>
    </row>
    <row r="60" spans="1:11" ht="15.75" thickBot="1">
      <c r="A60" s="1">
        <v>20230020</v>
      </c>
      <c r="B60" t="s">
        <v>52</v>
      </c>
      <c r="C60">
        <v>15.63</v>
      </c>
      <c r="D60" s="3"/>
      <c r="E60">
        <v>28.8</v>
      </c>
      <c r="F60" s="3">
        <f t="shared" ref="F60" si="80">E60-D62</f>
        <v>13.833333333333334</v>
      </c>
      <c r="H60" s="3">
        <f t="shared" si="2"/>
        <v>-1.08</v>
      </c>
      <c r="I60" s="3">
        <f t="shared" si="1"/>
        <v>2.114036081122761</v>
      </c>
      <c r="J60" s="3"/>
      <c r="K60" s="3"/>
    </row>
    <row r="61" spans="1:11" ht="15.75" thickBot="1">
      <c r="A61" s="1"/>
      <c r="C61">
        <v>14.78</v>
      </c>
      <c r="D61" s="3"/>
      <c r="E61">
        <v>28.01</v>
      </c>
      <c r="F61" s="3">
        <f t="shared" ref="F61" si="81">E61-D62</f>
        <v>13.043333333333335</v>
      </c>
      <c r="H61" s="3">
        <f t="shared" si="2"/>
        <v>-1.8699999999999992</v>
      </c>
      <c r="I61" s="3">
        <f t="shared" si="1"/>
        <v>3.6553258009175997</v>
      </c>
      <c r="J61" s="3"/>
      <c r="K61" s="3"/>
    </row>
    <row r="62" spans="1:11" ht="15.75" thickBot="1">
      <c r="A62" s="1"/>
      <c r="C62">
        <v>14.49</v>
      </c>
      <c r="D62" s="3">
        <f t="shared" ref="D62" si="82">AVERAGE(C60:C62)</f>
        <v>14.966666666666667</v>
      </c>
      <c r="E62">
        <v>28.23</v>
      </c>
      <c r="F62" s="5">
        <f t="shared" ref="F62" si="83">E62-D62</f>
        <v>13.263333333333334</v>
      </c>
      <c r="H62" s="3">
        <f t="shared" si="2"/>
        <v>-1.6500000000000004</v>
      </c>
      <c r="I62" s="3">
        <f t="shared" si="1"/>
        <v>3.1383363915870035</v>
      </c>
      <c r="J62" s="3">
        <f t="shared" ref="J62" si="84">AVERAGE(I60:I62)</f>
        <v>2.9692327578757882</v>
      </c>
      <c r="K62" s="3">
        <f t="shared" ref="K62" si="85">STDEV(I60:I62)</f>
        <v>0.78443644056549633</v>
      </c>
    </row>
    <row r="63" spans="1:11" ht="15.75" thickBot="1">
      <c r="A63" s="1">
        <v>20230021</v>
      </c>
      <c r="B63" t="s">
        <v>53</v>
      </c>
      <c r="C63">
        <v>14.51</v>
      </c>
      <c r="D63" s="3"/>
      <c r="E63">
        <v>28.41</v>
      </c>
      <c r="F63" s="3">
        <f t="shared" ref="F63" si="86">E63-D65</f>
        <v>13.861333333333333</v>
      </c>
      <c r="H63" s="3">
        <f t="shared" si="2"/>
        <v>-1.0520000000000014</v>
      </c>
      <c r="I63" s="3">
        <f t="shared" si="1"/>
        <v>2.0734022020394436</v>
      </c>
      <c r="J63" s="3"/>
      <c r="K63" s="3"/>
    </row>
    <row r="64" spans="1:11" ht="15.75" thickBot="1">
      <c r="A64" s="1"/>
      <c r="C64">
        <v>14.558000000000002</v>
      </c>
      <c r="D64" s="3"/>
      <c r="E64">
        <v>28.54</v>
      </c>
      <c r="F64" s="3">
        <f t="shared" ref="F64" si="87">E64-D65</f>
        <v>13.991333333333332</v>
      </c>
      <c r="H64" s="3">
        <f t="shared" si="2"/>
        <v>-0.92200000000000237</v>
      </c>
      <c r="I64" s="3">
        <f t="shared" si="1"/>
        <v>1.8947401411985385</v>
      </c>
      <c r="J64" s="3"/>
      <c r="K64" s="3"/>
    </row>
    <row r="65" spans="1:11" ht="15.75" thickBot="1">
      <c r="A65" s="1"/>
      <c r="C65">
        <v>14.578000000000001</v>
      </c>
      <c r="D65" s="3">
        <f t="shared" ref="D65" si="88">AVERAGE(C63:C65)</f>
        <v>14.548666666666668</v>
      </c>
      <c r="E65">
        <v>29.400000000000002</v>
      </c>
      <c r="F65" s="5">
        <f t="shared" ref="F65" si="89">E65-D65</f>
        <v>14.851333333333335</v>
      </c>
      <c r="H65" s="3">
        <f t="shared" si="2"/>
        <v>-6.1999999999999389E-2</v>
      </c>
      <c r="I65" s="3">
        <f t="shared" si="1"/>
        <v>1.0439119274217186</v>
      </c>
      <c r="J65" s="3">
        <f t="shared" ref="J65" si="90">AVERAGE(I63:I65)</f>
        <v>1.670684756886567</v>
      </c>
      <c r="K65" s="3">
        <f t="shared" ref="K65" si="91">STDEV(I63:I65)</f>
        <v>0.55010287020929893</v>
      </c>
    </row>
    <row r="66" spans="1:11" ht="15.75" thickBot="1">
      <c r="A66" s="1">
        <v>20230022</v>
      </c>
      <c r="B66" t="s">
        <v>54</v>
      </c>
      <c r="C66">
        <v>14.68</v>
      </c>
      <c r="D66" s="3"/>
      <c r="E66">
        <v>28.970000000000002</v>
      </c>
      <c r="F66" s="3">
        <f t="shared" ref="F66" si="92">E66-D68</f>
        <v>14.496666666666668</v>
      </c>
      <c r="H66" s="3">
        <f t="shared" si="2"/>
        <v>-0.41666666666666607</v>
      </c>
      <c r="I66" s="3">
        <f t="shared" si="1"/>
        <v>1.3348398541700337</v>
      </c>
      <c r="J66" s="3"/>
      <c r="K66" s="3"/>
    </row>
    <row r="67" spans="1:11" ht="15.75" thickBot="1">
      <c r="A67" s="1"/>
      <c r="C67">
        <v>14.700000000000001</v>
      </c>
      <c r="D67" s="3"/>
      <c r="E67">
        <v>29.180000000000003</v>
      </c>
      <c r="F67" s="3">
        <f t="shared" ref="F67" si="93">E67-D68</f>
        <v>14.706666666666669</v>
      </c>
      <c r="H67" s="3">
        <f t="shared" si="2"/>
        <v>-0.20666666666666522</v>
      </c>
      <c r="I67" s="3">
        <f t="shared" ref="I67:I86" si="94">POWER(2,-H67)</f>
        <v>1.154018751763555</v>
      </c>
      <c r="J67" s="3"/>
      <c r="K67" s="3"/>
    </row>
    <row r="68" spans="1:11" ht="15.75" thickBot="1">
      <c r="A68" s="1"/>
      <c r="C68">
        <v>14.040000000000001</v>
      </c>
      <c r="D68" s="3">
        <f t="shared" ref="D68" si="95">AVERAGE(C66:C68)</f>
        <v>14.473333333333334</v>
      </c>
      <c r="E68">
        <v>29.400000000000002</v>
      </c>
      <c r="F68" s="5">
        <f t="shared" ref="F68" si="96">E68-D68</f>
        <v>14.926666666666668</v>
      </c>
      <c r="H68" s="3">
        <f t="shared" si="2"/>
        <v>1.3333333333333641E-2</v>
      </c>
      <c r="I68" s="3">
        <f t="shared" si="94"/>
        <v>0.99080061326522906</v>
      </c>
      <c r="J68" s="3">
        <f t="shared" ref="J68" si="97">AVERAGE(I66:I68)</f>
        <v>1.1598864063996059</v>
      </c>
      <c r="K68" s="3">
        <f t="shared" ref="K68" si="98">STDEV(I66:I68)</f>
        <v>0.17209465955916423</v>
      </c>
    </row>
    <row r="69" spans="1:11" ht="15.75" thickBot="1">
      <c r="A69" s="1">
        <v>20230023</v>
      </c>
      <c r="B69" t="s">
        <v>55</v>
      </c>
      <c r="C69">
        <v>14.06</v>
      </c>
      <c r="D69" s="3"/>
      <c r="E69">
        <v>29.580000000000002</v>
      </c>
      <c r="F69" s="3">
        <f t="shared" ref="F69" si="99">E69-D71</f>
        <v>15.317333333333334</v>
      </c>
      <c r="H69" s="3">
        <f t="shared" si="2"/>
        <v>0.40399999999999991</v>
      </c>
      <c r="I69" s="3">
        <f t="shared" si="94"/>
        <v>0.75575996415811331</v>
      </c>
      <c r="J69" s="3"/>
      <c r="K69" s="3"/>
    </row>
    <row r="70" spans="1:11" ht="15.75" thickBot="1">
      <c r="A70" s="1"/>
      <c r="C70">
        <v>14.72</v>
      </c>
      <c r="D70" s="3"/>
      <c r="E70">
        <v>29.71</v>
      </c>
      <c r="F70" s="3">
        <f t="shared" ref="F70" si="100">E70-D71</f>
        <v>15.447333333333333</v>
      </c>
      <c r="H70" s="3">
        <f t="shared" si="2"/>
        <v>0.53399999999999892</v>
      </c>
      <c r="I70" s="3">
        <f t="shared" si="94"/>
        <v>0.69063722407192896</v>
      </c>
      <c r="J70" s="3"/>
      <c r="K70" s="3"/>
    </row>
    <row r="71" spans="1:11" ht="15.75" thickBot="1">
      <c r="A71" s="1"/>
      <c r="C71">
        <v>14.008000000000001</v>
      </c>
      <c r="D71" s="3">
        <f t="shared" ref="D71" si="101">AVERAGE(C69:C71)</f>
        <v>14.262666666666668</v>
      </c>
      <c r="E71">
        <v>28.55</v>
      </c>
      <c r="F71" s="5">
        <f t="shared" ref="F71" si="102">E71-D71</f>
        <v>14.287333333333333</v>
      </c>
      <c r="H71" s="3">
        <f t="shared" si="2"/>
        <v>-0.62600000000000122</v>
      </c>
      <c r="I71" s="3">
        <f t="shared" si="94"/>
        <v>1.5432801750589362</v>
      </c>
      <c r="J71" s="3">
        <f t="shared" ref="J71" si="103">AVERAGE(I69:I71)</f>
        <v>0.99655912109632627</v>
      </c>
      <c r="K71" s="3">
        <f t="shared" ref="K71" si="104">STDEV(I69:I71)</f>
        <v>0.47459264211908464</v>
      </c>
    </row>
    <row r="72" spans="1:11" ht="15.75" thickBot="1">
      <c r="A72" s="1">
        <v>20230024</v>
      </c>
      <c r="B72" t="s">
        <v>56</v>
      </c>
      <c r="C72">
        <v>14.028</v>
      </c>
      <c r="D72" s="3"/>
      <c r="E72">
        <v>28.12</v>
      </c>
      <c r="F72" s="3">
        <f t="shared" ref="F72" si="105">E72-D74</f>
        <v>14.017333333333335</v>
      </c>
      <c r="H72" s="3">
        <f t="shared" si="2"/>
        <v>-0.89599999999999902</v>
      </c>
      <c r="I72" s="3">
        <f t="shared" si="94"/>
        <v>1.8608993154060294</v>
      </c>
      <c r="J72" s="3"/>
      <c r="K72" s="3"/>
    </row>
    <row r="73" spans="1:11" ht="15.75" thickBot="1">
      <c r="A73" s="1"/>
      <c r="C73">
        <v>14.129999999999999</v>
      </c>
      <c r="D73" s="3"/>
      <c r="E73">
        <v>28.330000000000002</v>
      </c>
      <c r="F73" s="3">
        <f t="shared" ref="F73" si="106">E73-D74</f>
        <v>14.227333333333336</v>
      </c>
      <c r="H73" s="3">
        <f t="shared" ref="H73:H86" si="107">F73-$G$5</f>
        <v>-0.68599999999999817</v>
      </c>
      <c r="I73" s="3">
        <f t="shared" si="94"/>
        <v>1.6088167418838295</v>
      </c>
      <c r="J73" s="3"/>
      <c r="K73" s="3"/>
    </row>
    <row r="74" spans="1:11" ht="15.75" thickBot="1">
      <c r="A74" s="1"/>
      <c r="C74">
        <v>14.15</v>
      </c>
      <c r="D74" s="3">
        <f t="shared" ref="D74" si="108">AVERAGE(C72:C74)</f>
        <v>14.102666666666666</v>
      </c>
      <c r="E74">
        <v>28.55</v>
      </c>
      <c r="F74" s="5">
        <f t="shared" ref="F74" si="109">E74-D74</f>
        <v>14.447333333333335</v>
      </c>
      <c r="H74" s="3">
        <f t="shared" si="107"/>
        <v>-0.4659999999999993</v>
      </c>
      <c r="I74" s="3">
        <f t="shared" si="94"/>
        <v>1.3812744481438561</v>
      </c>
      <c r="J74" s="3">
        <f t="shared" ref="J74" si="110">AVERAGE(I72:I74)</f>
        <v>1.6169968351445718</v>
      </c>
      <c r="K74" s="3">
        <f t="shared" ref="K74" si="111">STDEV(I72:I74)</f>
        <v>0.239917045597804</v>
      </c>
    </row>
    <row r="75" spans="1:11" ht="15.75" thickBot="1">
      <c r="A75" s="1">
        <v>20230025</v>
      </c>
      <c r="B75" t="s">
        <v>57</v>
      </c>
      <c r="C75">
        <v>14.860000000000001</v>
      </c>
      <c r="D75" s="3"/>
      <c r="E75">
        <v>28.73</v>
      </c>
      <c r="F75" s="3">
        <f t="shared" ref="F75" si="112">E75-D77</f>
        <v>13.85</v>
      </c>
      <c r="H75" s="3">
        <f t="shared" si="107"/>
        <v>-1.0633333333333344</v>
      </c>
      <c r="I75" s="3">
        <f t="shared" si="94"/>
        <v>2.0897543057217431</v>
      </c>
      <c r="J75" s="3"/>
      <c r="K75" s="3"/>
    </row>
    <row r="76" spans="1:11" ht="15.75" thickBot="1">
      <c r="A76" s="1"/>
      <c r="C76">
        <v>14.88</v>
      </c>
      <c r="D76" s="3"/>
      <c r="E76">
        <v>28.86</v>
      </c>
      <c r="F76" s="3">
        <f t="shared" ref="F76" si="113">E76-D77</f>
        <v>13.979999999999999</v>
      </c>
      <c r="H76" s="3">
        <f t="shared" si="107"/>
        <v>-0.93333333333333535</v>
      </c>
      <c r="I76" s="3">
        <f t="shared" si="94"/>
        <v>1.9096832078208357</v>
      </c>
      <c r="J76" s="3"/>
      <c r="K76" s="3"/>
    </row>
    <row r="77" spans="1:11" ht="15.75" thickBot="1">
      <c r="A77" s="1"/>
      <c r="C77">
        <v>14.9</v>
      </c>
      <c r="D77" s="3">
        <f t="shared" ref="D77" si="114">AVERAGE(C75:C77)</f>
        <v>14.88</v>
      </c>
      <c r="E77">
        <v>28.74</v>
      </c>
      <c r="F77" s="5">
        <f t="shared" ref="F77" si="115">E77-D77</f>
        <v>13.859999999999998</v>
      </c>
      <c r="H77" s="3">
        <f t="shared" si="107"/>
        <v>-1.0533333333333363</v>
      </c>
      <c r="I77" s="3">
        <f t="shared" si="94"/>
        <v>2.0753193183194991</v>
      </c>
      <c r="J77" s="3">
        <f t="shared" ref="J77" si="116">AVERAGE(I75:I77)</f>
        <v>2.0249189439540261</v>
      </c>
      <c r="K77" s="3">
        <f t="shared" ref="K77" si="117">STDEV(I75:I77)</f>
        <v>0.10005772522371489</v>
      </c>
    </row>
    <row r="78" spans="1:11" ht="15.75" thickBot="1">
      <c r="A78" s="1">
        <v>20230026</v>
      </c>
      <c r="B78" t="s">
        <v>58</v>
      </c>
      <c r="C78">
        <v>15.018000000000001</v>
      </c>
      <c r="D78" s="3"/>
      <c r="E78">
        <v>28.31</v>
      </c>
      <c r="F78" s="3">
        <f t="shared" ref="F78" si="118">E78-D80</f>
        <v>13.200666666666665</v>
      </c>
      <c r="H78" s="3">
        <f t="shared" si="107"/>
        <v>-1.712666666666669</v>
      </c>
      <c r="I78" s="3">
        <f t="shared" si="94"/>
        <v>3.2776610425530581</v>
      </c>
      <c r="J78" s="3"/>
      <c r="K78" s="3"/>
    </row>
    <row r="79" spans="1:11" ht="15.75" thickBot="1">
      <c r="A79" s="1"/>
      <c r="C79">
        <v>15.15</v>
      </c>
      <c r="D79" s="3"/>
      <c r="E79">
        <v>28.52</v>
      </c>
      <c r="F79" s="3">
        <f t="shared" ref="F79" si="119">E79-D80</f>
        <v>13.410666666666666</v>
      </c>
      <c r="H79" s="3">
        <f t="shared" si="107"/>
        <v>-1.5026666666666681</v>
      </c>
      <c r="I79" s="3">
        <f t="shared" si="94"/>
        <v>2.8336600028944701</v>
      </c>
      <c r="J79" s="3"/>
      <c r="K79" s="3"/>
    </row>
    <row r="80" spans="1:11" ht="15.75" thickBot="1">
      <c r="A80" s="1"/>
      <c r="C80">
        <v>15.16</v>
      </c>
      <c r="D80" s="3">
        <f t="shared" ref="D80" si="120">AVERAGE(C78:C80)</f>
        <v>15.109333333333334</v>
      </c>
      <c r="E80">
        <v>28.74</v>
      </c>
      <c r="F80" s="5">
        <f t="shared" ref="F80" si="121">E80-D80</f>
        <v>13.630666666666665</v>
      </c>
      <c r="H80" s="3">
        <f t="shared" si="107"/>
        <v>-1.2826666666666693</v>
      </c>
      <c r="I80" s="3">
        <f t="shared" si="94"/>
        <v>2.4328825371012992</v>
      </c>
      <c r="J80" s="3">
        <f t="shared" ref="J80" si="122">AVERAGE(I78:I80)</f>
        <v>2.8480678608496093</v>
      </c>
      <c r="K80" s="3">
        <f t="shared" ref="K80" si="123">STDEV(I78:I80)</f>
        <v>0.42257350910399483</v>
      </c>
    </row>
    <row r="81" spans="1:14" ht="15.75" thickBot="1">
      <c r="A81" s="1">
        <v>20230027</v>
      </c>
      <c r="B81" t="s">
        <v>59</v>
      </c>
      <c r="C81">
        <v>15.16</v>
      </c>
      <c r="D81" s="3"/>
      <c r="E81">
        <v>28.919999999999998</v>
      </c>
      <c r="F81" s="3">
        <f t="shared" ref="F81" si="124">E81-D83</f>
        <v>13.693333333333332</v>
      </c>
      <c r="H81" s="3">
        <f t="shared" si="107"/>
        <v>-1.2200000000000024</v>
      </c>
      <c r="I81" s="3">
        <f t="shared" si="94"/>
        <v>2.3294671729369156</v>
      </c>
      <c r="J81" s="3"/>
      <c r="K81" s="3"/>
    </row>
    <row r="82" spans="1:14" ht="15.75" thickBot="1">
      <c r="A82" s="1"/>
      <c r="C82">
        <v>15.17</v>
      </c>
      <c r="D82" s="3"/>
      <c r="E82">
        <v>29.049999999999997</v>
      </c>
      <c r="F82" s="3">
        <f t="shared" ref="F82" si="125">E82-D83</f>
        <v>13.823333333333331</v>
      </c>
      <c r="H82" s="3">
        <f t="shared" si="107"/>
        <v>-1.0900000000000034</v>
      </c>
      <c r="I82" s="3">
        <f t="shared" si="94"/>
        <v>2.1287403649067249</v>
      </c>
      <c r="J82" s="3"/>
      <c r="K82" s="3"/>
    </row>
    <row r="83" spans="1:14" ht="15.75" thickBot="1">
      <c r="A83" s="1"/>
      <c r="C83">
        <v>15.35</v>
      </c>
      <c r="D83" s="3">
        <f t="shared" ref="D83" si="126">AVERAGE(C81:C83)</f>
        <v>15.226666666666667</v>
      </c>
      <c r="E83">
        <v>29.23</v>
      </c>
      <c r="F83" s="5">
        <f t="shared" ref="F83" si="127">E83-D83</f>
        <v>14.003333333333334</v>
      </c>
      <c r="H83" s="3">
        <f t="shared" si="107"/>
        <v>-0.91000000000000014</v>
      </c>
      <c r="I83" s="3">
        <f t="shared" si="94"/>
        <v>1.8790454984280238</v>
      </c>
      <c r="J83" s="3">
        <f t="shared" ref="J83" si="128">AVERAGE(I81:I83)</f>
        <v>2.1124176787572213</v>
      </c>
      <c r="K83" s="3">
        <f t="shared" ref="K83" si="129">STDEV(I81:I83)</f>
        <v>0.22565403559254135</v>
      </c>
    </row>
    <row r="84" spans="1:14" ht="15.75" thickBot="1">
      <c r="A84" s="1">
        <v>20230028</v>
      </c>
      <c r="B84" t="s">
        <v>60</v>
      </c>
      <c r="C84">
        <v>15.428000000000001</v>
      </c>
      <c r="D84" s="3"/>
      <c r="E84">
        <v>28.8</v>
      </c>
      <c r="F84" s="3">
        <f t="shared" ref="F84" si="130">E84-D86</f>
        <v>13.294666666666666</v>
      </c>
      <c r="H84" s="3">
        <f t="shared" si="107"/>
        <v>-1.6186666666666678</v>
      </c>
      <c r="I84" s="3">
        <f t="shared" si="94"/>
        <v>3.0709109263461918</v>
      </c>
      <c r="J84" s="3"/>
      <c r="K84" s="3"/>
      <c r="M84" s="10"/>
    </row>
    <row r="85" spans="1:14">
      <c r="C85">
        <v>15.540000000000001</v>
      </c>
      <c r="D85" s="3"/>
      <c r="E85">
        <v>29.01</v>
      </c>
      <c r="F85" s="3">
        <f t="shared" ref="F85" si="131">E85-D86</f>
        <v>13.504666666666667</v>
      </c>
      <c r="H85" s="3">
        <f t="shared" si="107"/>
        <v>-1.408666666666667</v>
      </c>
      <c r="I85" s="3">
        <f t="shared" si="94"/>
        <v>2.6549168298564063</v>
      </c>
      <c r="J85" s="3"/>
      <c r="K85" s="3"/>
      <c r="N85" s="3"/>
    </row>
    <row r="86" spans="1:14">
      <c r="C86">
        <v>15.548000000000002</v>
      </c>
      <c r="D86" s="3">
        <f>AVERAGE(C84:C86)</f>
        <v>15.505333333333335</v>
      </c>
      <c r="E86">
        <v>29.23</v>
      </c>
      <c r="F86" s="5">
        <f t="shared" ref="F86" si="132">E86-D86</f>
        <v>13.724666666666666</v>
      </c>
      <c r="H86" s="3">
        <f t="shared" si="107"/>
        <v>-1.1886666666666681</v>
      </c>
      <c r="I86" s="3">
        <f t="shared" si="94"/>
        <v>2.2794198267316048</v>
      </c>
      <c r="J86" s="3">
        <f t="shared" ref="J86" si="133">AVERAGE(I84:I86)</f>
        <v>2.6684158609780675</v>
      </c>
      <c r="K86" s="3">
        <f t="shared" ref="K86" si="134">STDEV(I84:I86)</f>
        <v>0.39591818355967701</v>
      </c>
      <c r="N86" s="3"/>
    </row>
    <row r="87" spans="1:14" ht="15.75" thickBot="1">
      <c r="A87" s="1">
        <v>2023001</v>
      </c>
      <c r="B87" s="7" t="s">
        <v>0</v>
      </c>
      <c r="C87">
        <v>14.04</v>
      </c>
      <c r="D87" s="3"/>
      <c r="E87">
        <v>27.669999999999998</v>
      </c>
      <c r="F87" s="3">
        <f>E87-D89</f>
        <v>13.376666666666663</v>
      </c>
      <c r="G87" s="7"/>
      <c r="H87" s="3">
        <f t="shared" ref="H87:H136" si="135">F87-$G$5</f>
        <v>-1.5366666666666706</v>
      </c>
      <c r="I87" s="3">
        <f t="shared" ref="I87:I130" si="136">POWER(2,-H87)</f>
        <v>2.9012340108315593</v>
      </c>
      <c r="J87" s="3"/>
      <c r="K87" s="3"/>
    </row>
    <row r="88" spans="1:14" ht="15.75" thickBot="1">
      <c r="A88" s="1"/>
      <c r="C88">
        <v>14.46</v>
      </c>
      <c r="D88" s="3"/>
      <c r="E88">
        <v>27.799999999999997</v>
      </c>
      <c r="F88" s="3">
        <f>E88-D89</f>
        <v>13.506666666666662</v>
      </c>
      <c r="H88" s="3">
        <f t="shared" si="135"/>
        <v>-1.4066666666666716</v>
      </c>
      <c r="I88" s="3">
        <f t="shared" si="136"/>
        <v>2.651238883573066</v>
      </c>
      <c r="J88" s="3"/>
      <c r="K88" s="3"/>
    </row>
    <row r="89" spans="1:14" ht="15.75" thickBot="1">
      <c r="A89" s="1"/>
      <c r="C89">
        <v>14.38</v>
      </c>
      <c r="D89" s="3">
        <f>AVERAGE(C87:C89)</f>
        <v>14.293333333333335</v>
      </c>
      <c r="E89">
        <v>27.09</v>
      </c>
      <c r="F89" s="5">
        <f>E89-D89</f>
        <v>12.796666666666665</v>
      </c>
      <c r="G89" s="3"/>
      <c r="H89" s="3">
        <f t="shared" si="135"/>
        <v>-2.1166666666666689</v>
      </c>
      <c r="I89" s="3">
        <f t="shared" si="136"/>
        <v>4.3369074812056807</v>
      </c>
      <c r="J89" s="3">
        <f t="shared" ref="J89" si="137">AVERAGE(I87:I89)</f>
        <v>3.2964601252034349</v>
      </c>
      <c r="K89" s="3">
        <f t="shared" ref="K89" si="138">STDEV(I87:I89)</f>
        <v>0.90968259100210347</v>
      </c>
    </row>
    <row r="90" spans="1:14" ht="15.75" thickBot="1">
      <c r="A90" s="1">
        <v>2023002</v>
      </c>
      <c r="B90" t="s">
        <v>31</v>
      </c>
      <c r="C90">
        <v>14.958</v>
      </c>
      <c r="D90" s="3"/>
      <c r="E90">
        <v>28.66</v>
      </c>
      <c r="F90" s="3">
        <f>E90-D92</f>
        <v>13.864666666666666</v>
      </c>
      <c r="H90" s="3">
        <f t="shared" si="135"/>
        <v>-1.0486666666666675</v>
      </c>
      <c r="I90" s="3">
        <f t="shared" si="136"/>
        <v>2.0686171557686546</v>
      </c>
      <c r="J90" s="3"/>
      <c r="K90" s="3"/>
    </row>
    <row r="91" spans="1:14" ht="15.75" thickBot="1">
      <c r="A91" s="1"/>
      <c r="C91">
        <v>14.498000000000001</v>
      </c>
      <c r="D91" s="3"/>
      <c r="E91">
        <v>28.87</v>
      </c>
      <c r="F91" s="3">
        <f>E91-D92</f>
        <v>14.074666666666667</v>
      </c>
      <c r="H91" s="3">
        <f t="shared" si="135"/>
        <v>-0.83866666666666667</v>
      </c>
      <c r="I91" s="3">
        <f t="shared" si="136"/>
        <v>1.7883965484841824</v>
      </c>
      <c r="J91" s="3"/>
      <c r="K91" s="3"/>
      <c r="N91" s="3"/>
    </row>
    <row r="92" spans="1:14" ht="15.75" thickBot="1">
      <c r="A92" s="1"/>
      <c r="C92">
        <v>14.93</v>
      </c>
      <c r="D92" s="3">
        <f>AVERAGE(C90:C92)</f>
        <v>14.795333333333334</v>
      </c>
      <c r="E92">
        <v>28.09</v>
      </c>
      <c r="F92" s="5">
        <f>E92-D92</f>
        <v>13.294666666666666</v>
      </c>
      <c r="H92" s="3">
        <f t="shared" si="135"/>
        <v>-1.6186666666666678</v>
      </c>
      <c r="I92" s="3">
        <f t="shared" si="136"/>
        <v>3.0709109263461918</v>
      </c>
      <c r="J92" s="3">
        <f t="shared" ref="J92" si="139">AVERAGE(I90:I92)</f>
        <v>2.309308210199676</v>
      </c>
      <c r="K92" s="3">
        <f t="shared" ref="K92" si="140">STDEV(I90:I92)</f>
        <v>0.67428474706019692</v>
      </c>
      <c r="N92" s="3"/>
    </row>
    <row r="93" spans="1:14" ht="15.75" thickBot="1">
      <c r="A93" s="1">
        <v>2023003</v>
      </c>
      <c r="B93" t="s">
        <v>1</v>
      </c>
      <c r="C93">
        <v>14.1</v>
      </c>
      <c r="D93" s="3"/>
      <c r="E93">
        <v>28.27</v>
      </c>
      <c r="F93" s="3">
        <f>E93-D95</f>
        <v>13.540000000000001</v>
      </c>
      <c r="H93" s="3">
        <f t="shared" si="135"/>
        <v>-1.3733333333333331</v>
      </c>
      <c r="I93" s="3">
        <f t="shared" si="136"/>
        <v>2.5906845037838933</v>
      </c>
      <c r="J93" s="3"/>
      <c r="K93" s="3"/>
    </row>
    <row r="94" spans="1:14" ht="15.75" thickBot="1">
      <c r="A94" s="1"/>
      <c r="C94">
        <v>14.92</v>
      </c>
      <c r="D94" s="3"/>
      <c r="E94">
        <v>28.4</v>
      </c>
      <c r="F94" s="3">
        <f>E94-D95</f>
        <v>13.67</v>
      </c>
      <c r="H94" s="3">
        <f t="shared" si="135"/>
        <v>-1.2433333333333341</v>
      </c>
      <c r="I94" s="3">
        <f t="shared" si="136"/>
        <v>2.3674489771796718</v>
      </c>
      <c r="J94" s="3"/>
      <c r="K94" s="3"/>
    </row>
    <row r="95" spans="1:14" ht="15.75" thickBot="1">
      <c r="A95" s="1"/>
      <c r="C95">
        <v>15.17</v>
      </c>
      <c r="D95" s="3">
        <f>AVERAGE(C93:C95)</f>
        <v>14.729999999999999</v>
      </c>
      <c r="E95">
        <v>28.18</v>
      </c>
      <c r="F95" s="5">
        <f>E95-D95</f>
        <v>13.450000000000001</v>
      </c>
      <c r="H95" s="3">
        <f t="shared" si="135"/>
        <v>-1.4633333333333329</v>
      </c>
      <c r="I95" s="3">
        <f t="shared" si="136"/>
        <v>2.7574473379715547</v>
      </c>
      <c r="J95" s="3">
        <f t="shared" ref="J95" si="141">AVERAGE(I93:I95)</f>
        <v>2.5718602729783733</v>
      </c>
      <c r="K95" s="3">
        <f t="shared" ref="K95" si="142">STDEV(I93:I95)</f>
        <v>0.19567944221137162</v>
      </c>
    </row>
    <row r="96" spans="1:14" ht="15.75" thickBot="1">
      <c r="A96" s="1">
        <v>2023004</v>
      </c>
      <c r="B96" t="s">
        <v>2</v>
      </c>
      <c r="C96">
        <v>14.69</v>
      </c>
      <c r="D96" s="3"/>
      <c r="E96">
        <v>28.47</v>
      </c>
      <c r="F96" s="3">
        <f>E96-D98</f>
        <v>14.047333333333333</v>
      </c>
      <c r="H96" s="3">
        <f t="shared" si="135"/>
        <v>-0.86600000000000144</v>
      </c>
      <c r="I96" s="3">
        <f t="shared" si="136"/>
        <v>1.8226025612742849</v>
      </c>
      <c r="J96" s="3"/>
      <c r="K96" s="3"/>
    </row>
    <row r="97" spans="1:11" ht="15.75" thickBot="1">
      <c r="A97" s="1"/>
      <c r="C97">
        <v>14.55</v>
      </c>
      <c r="D97" s="3"/>
      <c r="E97">
        <v>27.96</v>
      </c>
      <c r="F97" s="3">
        <f>E97-D98</f>
        <v>13.537333333333335</v>
      </c>
      <c r="H97" s="3">
        <f t="shared" si="135"/>
        <v>-1.3759999999999994</v>
      </c>
      <c r="I97" s="3">
        <f t="shared" si="136"/>
        <v>2.5954775338783658</v>
      </c>
      <c r="J97" s="3"/>
      <c r="K97" s="3"/>
    </row>
    <row r="98" spans="1:11" ht="15.75" thickBot="1">
      <c r="A98" s="1"/>
      <c r="C98">
        <v>14.028</v>
      </c>
      <c r="D98" s="3">
        <f>AVERAGE(C96:C98)</f>
        <v>14.422666666666666</v>
      </c>
      <c r="E98">
        <v>28.18</v>
      </c>
      <c r="F98" s="5">
        <f>E98-D98</f>
        <v>13.757333333333333</v>
      </c>
      <c r="H98" s="3">
        <f t="shared" si="135"/>
        <v>-1.1560000000000006</v>
      </c>
      <c r="I98" s="3">
        <f t="shared" si="136"/>
        <v>2.2283873016386657</v>
      </c>
      <c r="J98" s="3">
        <f t="shared" ref="J98" si="143">AVERAGE(I96:I98)</f>
        <v>2.2154891322637722</v>
      </c>
      <c r="K98" s="3">
        <f t="shared" ref="K98" si="144">STDEV(I96:I98)</f>
        <v>0.38659889148749066</v>
      </c>
    </row>
    <row r="99" spans="1:11" ht="15.75" thickBot="1">
      <c r="A99" s="1">
        <v>2023005</v>
      </c>
      <c r="B99" t="s">
        <v>3</v>
      </c>
      <c r="C99">
        <v>14.548</v>
      </c>
      <c r="D99" s="3"/>
      <c r="E99">
        <v>28.36</v>
      </c>
      <c r="F99" s="3">
        <f>E99-D101</f>
        <v>13.377999999999998</v>
      </c>
      <c r="H99" s="3">
        <f t="shared" si="135"/>
        <v>-1.5353333333333357</v>
      </c>
      <c r="I99" s="3">
        <f t="shared" si="136"/>
        <v>2.8985539399117166</v>
      </c>
      <c r="J99" s="3"/>
      <c r="K99" s="3"/>
    </row>
    <row r="100" spans="1:11" ht="15.75" thickBot="1">
      <c r="A100" s="1"/>
      <c r="C100">
        <v>14.408000000000001</v>
      </c>
      <c r="D100" s="3"/>
      <c r="E100">
        <v>28.49</v>
      </c>
      <c r="F100" s="3">
        <f>E100-D101</f>
        <v>13.507999999999997</v>
      </c>
      <c r="H100" s="3">
        <f t="shared" si="135"/>
        <v>-1.4053333333333367</v>
      </c>
      <c r="I100" s="3">
        <f t="shared" si="136"/>
        <v>2.6487897504776687</v>
      </c>
      <c r="J100" s="3"/>
      <c r="K100" s="3"/>
    </row>
    <row r="101" spans="1:11" ht="15.75" thickBot="1">
      <c r="A101" s="1"/>
      <c r="C101">
        <v>15.99</v>
      </c>
      <c r="D101" s="3">
        <f>AVERAGE(C99:C101)</f>
        <v>14.982000000000001</v>
      </c>
      <c r="E101">
        <v>28.15</v>
      </c>
      <c r="F101" s="5">
        <f>E101-D101</f>
        <v>13.167999999999997</v>
      </c>
      <c r="H101" s="3">
        <f t="shared" si="135"/>
        <v>-1.7453333333333365</v>
      </c>
      <c r="I101" s="3">
        <f t="shared" si="136"/>
        <v>3.3527230927080014</v>
      </c>
      <c r="J101" s="3">
        <f t="shared" ref="J101" si="145">AVERAGE(I99:I101)</f>
        <v>2.9666889276991291</v>
      </c>
      <c r="K101" s="3">
        <f t="shared" ref="K101" si="146">STDEV(I99:I101)</f>
        <v>0.35687857878623758</v>
      </c>
    </row>
    <row r="102" spans="1:11" ht="15.75" thickBot="1">
      <c r="A102" s="1">
        <v>2023006</v>
      </c>
      <c r="B102" t="s">
        <v>4</v>
      </c>
      <c r="C102">
        <v>15.51</v>
      </c>
      <c r="D102" s="3"/>
      <c r="E102">
        <v>28.72</v>
      </c>
      <c r="F102" s="3">
        <f>E102-D104</f>
        <v>13.273333333333332</v>
      </c>
      <c r="H102" s="3">
        <f t="shared" si="135"/>
        <v>-1.6400000000000023</v>
      </c>
      <c r="I102" s="3">
        <f t="shared" si="136"/>
        <v>3.1166583186420045</v>
      </c>
      <c r="J102" s="3"/>
      <c r="K102" s="3"/>
    </row>
    <row r="103" spans="1:11" ht="15.75" thickBot="1">
      <c r="A103" s="1"/>
      <c r="C103">
        <v>15.370000000000001</v>
      </c>
      <c r="D103" s="3"/>
      <c r="E103">
        <v>28.93</v>
      </c>
      <c r="F103" s="3">
        <f>E103-D104</f>
        <v>13.483333333333333</v>
      </c>
      <c r="H103" s="3">
        <f t="shared" si="135"/>
        <v>-1.4300000000000015</v>
      </c>
      <c r="I103" s="3">
        <f t="shared" si="136"/>
        <v>2.6944671537313831</v>
      </c>
      <c r="J103" s="3"/>
      <c r="K103" s="3"/>
    </row>
    <row r="104" spans="1:11" ht="15.75" thickBot="1">
      <c r="A104" s="1"/>
      <c r="C104">
        <v>15.459999999999999</v>
      </c>
      <c r="D104" s="3">
        <f>AVERAGE(C102:C104)</f>
        <v>15.446666666666667</v>
      </c>
      <c r="E104">
        <v>28.15</v>
      </c>
      <c r="F104" s="5">
        <f>E104-D104</f>
        <v>12.703333333333331</v>
      </c>
      <c r="H104" s="3">
        <f t="shared" si="135"/>
        <v>-2.2100000000000026</v>
      </c>
      <c r="I104" s="3">
        <f t="shared" si="136"/>
        <v>4.6267527356211584</v>
      </c>
      <c r="J104" s="3">
        <f t="shared" ref="J104" si="147">AVERAGE(I102:I104)</f>
        <v>3.479292735998182</v>
      </c>
      <c r="K104" s="3">
        <f t="shared" ref="K104" si="148">STDEV(I102:I104)</f>
        <v>1.015903382700942</v>
      </c>
    </row>
    <row r="105" spans="1:11" ht="15.75" thickBot="1">
      <c r="A105" s="1">
        <v>2023007</v>
      </c>
      <c r="B105" t="s">
        <v>5</v>
      </c>
      <c r="C105">
        <v>14.979999999999999</v>
      </c>
      <c r="D105" s="3"/>
      <c r="E105">
        <v>28.33</v>
      </c>
      <c r="F105" s="3">
        <f>E105-D107</f>
        <v>13.086666666666666</v>
      </c>
      <c r="H105" s="3">
        <f t="shared" si="135"/>
        <v>-1.826666666666668</v>
      </c>
      <c r="I105" s="3">
        <f t="shared" si="136"/>
        <v>3.5471655566527653</v>
      </c>
      <c r="J105" s="3"/>
      <c r="K105" s="3"/>
    </row>
    <row r="106" spans="1:11" ht="15.75" thickBot="1">
      <c r="A106" s="1"/>
      <c r="C106">
        <v>14.84</v>
      </c>
      <c r="D106" s="3"/>
      <c r="E106">
        <v>28.459999999999997</v>
      </c>
      <c r="F106" s="3">
        <f>E106-D107</f>
        <v>13.216666666666665</v>
      </c>
      <c r="H106" s="3">
        <f t="shared" si="135"/>
        <v>-1.696666666666669</v>
      </c>
      <c r="I106" s="3">
        <f t="shared" si="136"/>
        <v>3.241511444839777</v>
      </c>
      <c r="J106" s="3"/>
      <c r="K106" s="3"/>
    </row>
    <row r="107" spans="1:11" ht="15.75" thickBot="1">
      <c r="A107" s="1"/>
      <c r="C107">
        <v>15.909999999999998</v>
      </c>
      <c r="D107" s="3">
        <f>AVERAGE(C105:C107)</f>
        <v>15.243333333333332</v>
      </c>
      <c r="E107">
        <v>28.84</v>
      </c>
      <c r="F107" s="5">
        <f>E107-D107</f>
        <v>13.596666666666668</v>
      </c>
      <c r="H107" s="3">
        <f t="shared" si="135"/>
        <v>-1.3166666666666664</v>
      </c>
      <c r="I107" s="3">
        <f t="shared" si="136"/>
        <v>2.4908992447176455</v>
      </c>
      <c r="J107" s="3">
        <f t="shared" ref="J107" si="149">AVERAGE(I105:I107)</f>
        <v>3.0931920820700629</v>
      </c>
      <c r="K107" s="3">
        <f t="shared" ref="K107" si="150">STDEV(I105:I107)</f>
        <v>0.54352884510535693</v>
      </c>
    </row>
    <row r="108" spans="1:11" ht="15.75" thickBot="1">
      <c r="A108" s="1">
        <v>2023008</v>
      </c>
      <c r="B108" t="s">
        <v>6</v>
      </c>
      <c r="C108">
        <v>15.429999999999998</v>
      </c>
      <c r="D108" s="3"/>
      <c r="E108">
        <v>28.41</v>
      </c>
      <c r="F108" s="3">
        <f t="shared" ref="F108" si="151">E108-D110</f>
        <v>12.950000000000001</v>
      </c>
      <c r="H108" s="3">
        <f t="shared" si="135"/>
        <v>-1.9633333333333329</v>
      </c>
      <c r="I108" s="3">
        <f t="shared" si="136"/>
        <v>3.8996194228889594</v>
      </c>
      <c r="J108" s="3"/>
      <c r="K108" s="3"/>
    </row>
    <row r="109" spans="1:11" ht="15.75" thickBot="1">
      <c r="A109" s="1"/>
      <c r="C109">
        <v>15.29</v>
      </c>
      <c r="D109" s="3"/>
      <c r="E109">
        <v>28.62</v>
      </c>
      <c r="F109" s="3">
        <f t="shared" ref="F109" si="152">E109-D110</f>
        <v>13.160000000000002</v>
      </c>
      <c r="H109" s="3">
        <f t="shared" si="135"/>
        <v>-1.7533333333333321</v>
      </c>
      <c r="I109" s="3">
        <f t="shared" si="136"/>
        <v>3.3713661790187941</v>
      </c>
      <c r="J109" s="3"/>
      <c r="K109" s="3"/>
    </row>
    <row r="110" spans="1:11" ht="15.75" thickBot="1">
      <c r="A110" s="1"/>
      <c r="C110">
        <v>15.66</v>
      </c>
      <c r="D110" s="3">
        <f>AVERAGE(C108:C110)</f>
        <v>15.459999999999999</v>
      </c>
      <c r="E110">
        <v>28.84</v>
      </c>
      <c r="F110" s="5">
        <f t="shared" ref="F110" si="153">E110-D110</f>
        <v>13.38</v>
      </c>
      <c r="H110" s="3">
        <f t="shared" si="135"/>
        <v>-1.5333333333333332</v>
      </c>
      <c r="I110" s="3">
        <f t="shared" si="136"/>
        <v>2.8945384748807559</v>
      </c>
      <c r="J110" s="3">
        <f t="shared" ref="J110" si="154">AVERAGE(I108:I110)</f>
        <v>3.3885080255961699</v>
      </c>
      <c r="K110" s="3">
        <f t="shared" ref="K110" si="155">STDEV(I108:I110)</f>
        <v>0.50275969427781841</v>
      </c>
    </row>
    <row r="111" spans="1:11" ht="15.75" thickBot="1">
      <c r="A111" s="1">
        <v>2023009</v>
      </c>
      <c r="B111" t="s">
        <v>7</v>
      </c>
      <c r="C111">
        <v>15.629999999999999</v>
      </c>
      <c r="D111" s="3"/>
      <c r="E111">
        <v>29.02</v>
      </c>
      <c r="F111" s="3">
        <f t="shared" ref="F111" si="156">E111-D113</f>
        <v>13.756666666666666</v>
      </c>
      <c r="H111" s="3">
        <f t="shared" si="135"/>
        <v>-1.1566666666666681</v>
      </c>
      <c r="I111" s="3">
        <f t="shared" si="136"/>
        <v>2.2294172731778459</v>
      </c>
      <c r="J111" s="3"/>
      <c r="K111" s="3"/>
    </row>
    <row r="112" spans="1:11" ht="15.75" thickBot="1">
      <c r="A112" s="1"/>
      <c r="C112">
        <v>15.149999999999999</v>
      </c>
      <c r="D112" s="3"/>
      <c r="E112">
        <v>29.15</v>
      </c>
      <c r="F112" s="3">
        <f t="shared" ref="F112" si="157">E112-D113</f>
        <v>13.886666666666665</v>
      </c>
      <c r="H112" s="3">
        <f t="shared" si="135"/>
        <v>-1.0266666666666691</v>
      </c>
      <c r="I112" s="3">
        <f t="shared" si="136"/>
        <v>2.037311619914588</v>
      </c>
      <c r="J112" s="3"/>
      <c r="K112" s="3"/>
    </row>
    <row r="113" spans="1:11" ht="15.75" thickBot="1">
      <c r="A113" s="1"/>
      <c r="C113">
        <v>15.01</v>
      </c>
      <c r="D113" s="3">
        <f>AVERAGE(C111:C113)</f>
        <v>15.263333333333334</v>
      </c>
      <c r="E113">
        <v>28.81</v>
      </c>
      <c r="F113" s="5">
        <f t="shared" ref="F113" si="158">E113-D113</f>
        <v>13.546666666666665</v>
      </c>
      <c r="H113" s="3">
        <f t="shared" si="135"/>
        <v>-1.3666666666666689</v>
      </c>
      <c r="I113" s="3">
        <f t="shared" si="136"/>
        <v>2.5787406168791622</v>
      </c>
      <c r="J113" s="3">
        <f t="shared" ref="J113" si="159">AVERAGE(I111:I113)</f>
        <v>2.2818231699905325</v>
      </c>
      <c r="K113" s="3">
        <f t="shared" ref="K113" si="160">STDEV(I111:I113)</f>
        <v>0.2744924829646026</v>
      </c>
    </row>
    <row r="114" spans="1:11" ht="15.75" thickBot="1">
      <c r="A114" s="1">
        <v>2023010</v>
      </c>
      <c r="B114" t="s">
        <v>8</v>
      </c>
      <c r="C114">
        <v>15.599999999999998</v>
      </c>
      <c r="D114" s="3"/>
      <c r="E114">
        <v>28.38</v>
      </c>
      <c r="F114" s="3">
        <f t="shared" ref="F114" si="161">E114-D116</f>
        <v>12.703333333333335</v>
      </c>
      <c r="H114" s="3">
        <f t="shared" si="135"/>
        <v>-2.2099999999999991</v>
      </c>
      <c r="I114" s="3">
        <f t="shared" si="136"/>
        <v>4.6267527356211469</v>
      </c>
      <c r="J114" s="3"/>
      <c r="K114" s="3"/>
    </row>
    <row r="115" spans="1:11" ht="15.75" thickBot="1">
      <c r="A115" s="1"/>
      <c r="C115">
        <v>15.459999999999999</v>
      </c>
      <c r="D115" s="3"/>
      <c r="E115">
        <v>28.59</v>
      </c>
      <c r="F115" s="3">
        <f t="shared" ref="F115" si="162">E115-D116</f>
        <v>12.913333333333336</v>
      </c>
      <c r="H115" s="3">
        <f t="shared" si="135"/>
        <v>-1.9999999999999982</v>
      </c>
      <c r="I115" s="3">
        <f t="shared" si="136"/>
        <v>3.9999999999999947</v>
      </c>
      <c r="J115" s="3"/>
      <c r="K115" s="3"/>
    </row>
    <row r="116" spans="1:11" ht="15.75" thickBot="1">
      <c r="A116" s="1"/>
      <c r="C116">
        <v>15.969999999999997</v>
      </c>
      <c r="D116" s="3">
        <f>AVERAGE(C114:C116)</f>
        <v>15.676666666666664</v>
      </c>
      <c r="E116">
        <v>28.81</v>
      </c>
      <c r="F116" s="5">
        <f t="shared" ref="F116" si="163">E116-D116</f>
        <v>13.133333333333335</v>
      </c>
      <c r="H116" s="3">
        <f t="shared" si="135"/>
        <v>-1.7799999999999994</v>
      </c>
      <c r="I116" s="3">
        <f t="shared" si="136"/>
        <v>3.4342617457510136</v>
      </c>
      <c r="J116" s="3">
        <f t="shared" ref="J116" si="164">AVERAGE(I114:I116)</f>
        <v>4.0203381604573858</v>
      </c>
      <c r="K116" s="3">
        <f t="shared" ref="K116" si="165">STDEV(I114:I116)</f>
        <v>0.5965055915986478</v>
      </c>
    </row>
    <row r="117" spans="1:11" ht="15.75" thickBot="1">
      <c r="A117" s="1">
        <v>20230011</v>
      </c>
      <c r="B117" t="s">
        <v>9</v>
      </c>
      <c r="C117">
        <v>15.829999999999998</v>
      </c>
      <c r="D117" s="3"/>
      <c r="E117">
        <v>28.99</v>
      </c>
      <c r="F117" s="3">
        <f t="shared" ref="F117" si="166">E117-D119</f>
        <v>14.240666666666664</v>
      </c>
      <c r="H117" s="3">
        <f t="shared" si="135"/>
        <v>-0.67266666666666985</v>
      </c>
      <c r="I117" s="3">
        <f t="shared" si="136"/>
        <v>1.5940166144898718</v>
      </c>
      <c r="J117" s="3"/>
      <c r="K117" s="3"/>
    </row>
    <row r="118" spans="1:11" ht="15.75" thickBot="1">
      <c r="A118" s="1"/>
      <c r="C118">
        <v>14.17</v>
      </c>
      <c r="D118" s="3"/>
      <c r="E118">
        <v>29.119999999999997</v>
      </c>
      <c r="F118" s="3">
        <f t="shared" ref="F118" si="167">E118-D119</f>
        <v>14.370666666666663</v>
      </c>
      <c r="H118" s="3">
        <f t="shared" si="135"/>
        <v>-0.54266666666667085</v>
      </c>
      <c r="I118" s="3">
        <f t="shared" si="136"/>
        <v>1.4566625145090399</v>
      </c>
      <c r="J118" s="3"/>
      <c r="K118" s="3"/>
    </row>
    <row r="119" spans="1:11" ht="15.75" thickBot="1">
      <c r="A119" s="1"/>
      <c r="C119">
        <v>14.248000000000001</v>
      </c>
      <c r="D119" s="3">
        <f>AVERAGE(C117:C119)</f>
        <v>14.749333333333334</v>
      </c>
      <c r="E119">
        <v>28.349999999999998</v>
      </c>
      <c r="F119" s="5">
        <f t="shared" ref="F119" si="168">E119-D119</f>
        <v>13.600666666666664</v>
      </c>
      <c r="H119" s="3">
        <f t="shared" si="135"/>
        <v>-1.3126666666666704</v>
      </c>
      <c r="I119" s="3">
        <f t="shared" si="136"/>
        <v>2.4840025708017093</v>
      </c>
      <c r="J119" s="3">
        <f t="shared" ref="J119" si="169">AVERAGE(I117:I119)</f>
        <v>1.8448938999335402</v>
      </c>
      <c r="K119" s="3">
        <f t="shared" ref="K119" si="170">STDEV(I117:I119)</f>
        <v>0.55772883830724007</v>
      </c>
    </row>
    <row r="120" spans="1:11" ht="15.75" thickBot="1">
      <c r="A120" s="1">
        <v>20230012</v>
      </c>
      <c r="B120" t="s">
        <v>10</v>
      </c>
      <c r="C120">
        <v>14.360000000000001</v>
      </c>
      <c r="D120" s="3"/>
      <c r="E120">
        <v>27.919999999999998</v>
      </c>
      <c r="F120" s="3">
        <f t="shared" ref="F120" si="171">E120-D122</f>
        <v>13.547333333333331</v>
      </c>
      <c r="H120" s="3">
        <f t="shared" si="135"/>
        <v>-1.3660000000000032</v>
      </c>
      <c r="I120" s="3">
        <f t="shared" si="136"/>
        <v>2.5775492609700366</v>
      </c>
      <c r="J120" s="3"/>
      <c r="K120" s="3"/>
    </row>
    <row r="121" spans="1:11" ht="15.75" thickBot="1">
      <c r="A121" s="1"/>
      <c r="C121">
        <v>14.368000000000002</v>
      </c>
      <c r="D121" s="3"/>
      <c r="E121">
        <v>28.13</v>
      </c>
      <c r="F121" s="3">
        <f t="shared" ref="F121" si="172">E121-D122</f>
        <v>13.757333333333332</v>
      </c>
      <c r="H121" s="3">
        <f t="shared" si="135"/>
        <v>-1.1560000000000024</v>
      </c>
      <c r="I121" s="3">
        <f t="shared" si="136"/>
        <v>2.2283873016386684</v>
      </c>
      <c r="J121" s="3"/>
      <c r="K121" s="3"/>
    </row>
    <row r="122" spans="1:11" ht="15.75" thickBot="1">
      <c r="A122" s="1"/>
      <c r="C122">
        <v>14.39</v>
      </c>
      <c r="D122" s="3">
        <f>AVERAGE(C120:C122)</f>
        <v>14.372666666666667</v>
      </c>
      <c r="E122">
        <v>28.349999999999998</v>
      </c>
      <c r="F122" s="5">
        <f t="shared" ref="F122" si="173">E122-D122</f>
        <v>13.977333333333331</v>
      </c>
      <c r="H122" s="3">
        <f t="shared" si="135"/>
        <v>-0.9360000000000035</v>
      </c>
      <c r="I122" s="3">
        <f t="shared" si="136"/>
        <v>1.9132163161837532</v>
      </c>
      <c r="J122" s="3">
        <f t="shared" ref="J122" si="174">AVERAGE(I120:I122)</f>
        <v>2.2397176262641527</v>
      </c>
      <c r="K122" s="3">
        <f t="shared" ref="K122" si="175">STDEV(I120:I122)</f>
        <v>0.33231137141872258</v>
      </c>
    </row>
    <row r="123" spans="1:11" ht="15.75" thickBot="1">
      <c r="A123" s="1">
        <v>20230013</v>
      </c>
      <c r="B123" t="s">
        <v>11</v>
      </c>
      <c r="C123">
        <v>14.92</v>
      </c>
      <c r="D123" s="3"/>
      <c r="E123">
        <v>28.3</v>
      </c>
      <c r="F123" s="3">
        <f t="shared" ref="F123" si="176">E123-D125</f>
        <v>13.250000000000002</v>
      </c>
      <c r="H123" s="3">
        <f t="shared" si="135"/>
        <v>-1.6633333333333322</v>
      </c>
      <c r="I123" s="3">
        <f t="shared" si="136"/>
        <v>3.1674752211188757</v>
      </c>
      <c r="J123" s="3"/>
      <c r="K123" s="3"/>
    </row>
    <row r="124" spans="1:11" ht="15.75" thickBot="1">
      <c r="A124" s="1"/>
      <c r="C124">
        <v>15.13</v>
      </c>
      <c r="D124" s="3"/>
      <c r="E124">
        <v>28.279999999999998</v>
      </c>
      <c r="F124" s="3">
        <f t="shared" ref="F124" si="177">E124-D125</f>
        <v>13.229999999999999</v>
      </c>
      <c r="H124" s="3">
        <f t="shared" si="135"/>
        <v>-1.6833333333333353</v>
      </c>
      <c r="I124" s="3">
        <f t="shared" si="136"/>
        <v>3.2116915274535103</v>
      </c>
      <c r="J124" s="3"/>
      <c r="K124" s="3"/>
    </row>
    <row r="125" spans="1:11" ht="15.75" thickBot="1">
      <c r="A125" s="1"/>
      <c r="C125">
        <v>15.1</v>
      </c>
      <c r="D125" s="3">
        <f t="shared" ref="D125" si="178">AVERAGE(C123:C125)</f>
        <v>15.049999999999999</v>
      </c>
      <c r="E125">
        <v>28.279999999999998</v>
      </c>
      <c r="F125" s="5">
        <f t="shared" ref="F125" si="179">E125-D125</f>
        <v>13.229999999999999</v>
      </c>
      <c r="H125" s="3">
        <f t="shared" si="135"/>
        <v>-1.6833333333333353</v>
      </c>
      <c r="I125" s="3">
        <f t="shared" si="136"/>
        <v>3.2116915274535103</v>
      </c>
      <c r="J125" s="3">
        <f t="shared" ref="J125" si="180">AVERAGE(I123:I125)</f>
        <v>3.1969527586752986</v>
      </c>
      <c r="K125" s="3">
        <f t="shared" ref="K125" si="181">STDEV(I123:I125)</f>
        <v>2.5528296364872229E-2</v>
      </c>
    </row>
    <row r="126" spans="1:11" ht="15.75" thickBot="1">
      <c r="A126" s="1">
        <v>20230014</v>
      </c>
      <c r="B126" t="s">
        <v>12</v>
      </c>
      <c r="C126">
        <v>14.6</v>
      </c>
      <c r="D126" s="3"/>
      <c r="E126">
        <v>28.240000000000002</v>
      </c>
      <c r="F126" s="3">
        <f t="shared" ref="F126" si="182">E126-D128</f>
        <v>13.440000000000003</v>
      </c>
      <c r="H126" s="3">
        <f t="shared" si="135"/>
        <v>-1.4733333333333309</v>
      </c>
      <c r="I126" s="3">
        <f t="shared" si="136"/>
        <v>2.7766269009595774</v>
      </c>
      <c r="J126" s="3"/>
      <c r="K126" s="3"/>
    </row>
    <row r="127" spans="1:11" ht="15.75" thickBot="1">
      <c r="A127" s="1"/>
      <c r="C127">
        <v>14.52</v>
      </c>
      <c r="D127" s="3"/>
      <c r="E127">
        <v>28.23</v>
      </c>
      <c r="F127" s="3">
        <f t="shared" ref="F127" si="183">E127-D128</f>
        <v>13.430000000000001</v>
      </c>
      <c r="H127" s="3">
        <f t="shared" si="135"/>
        <v>-1.4833333333333325</v>
      </c>
      <c r="I127" s="3">
        <f t="shared" si="136"/>
        <v>2.7959398683580372</v>
      </c>
      <c r="J127" s="3"/>
      <c r="K127" s="3"/>
    </row>
    <row r="128" spans="1:11" ht="15.75" thickBot="1">
      <c r="A128" s="1"/>
      <c r="C128">
        <v>15.28</v>
      </c>
      <c r="D128" s="3">
        <f t="shared" ref="D128" si="184">AVERAGE(C126:C128)</f>
        <v>14.799999999999999</v>
      </c>
      <c r="E128">
        <v>28.22</v>
      </c>
      <c r="F128" s="5">
        <f t="shared" ref="F128" si="185">E128-D128</f>
        <v>13.42</v>
      </c>
      <c r="H128" s="3">
        <f t="shared" si="135"/>
        <v>-1.4933333333333341</v>
      </c>
      <c r="I128" s="3">
        <f t="shared" si="136"/>
        <v>2.8153871680679807</v>
      </c>
      <c r="J128" s="3">
        <f t="shared" ref="J128" si="186">AVERAGE(I126:I128)</f>
        <v>2.795984645795198</v>
      </c>
      <c r="K128" s="3">
        <f t="shared" ref="K128" si="187">STDEV(I126:I128)</f>
        <v>1.9380172350700386E-2</v>
      </c>
    </row>
    <row r="129" spans="1:11" ht="15.75" thickBot="1">
      <c r="A129" s="1">
        <v>20230015</v>
      </c>
      <c r="B129" t="s">
        <v>13</v>
      </c>
      <c r="C129">
        <v>14.93</v>
      </c>
      <c r="D129" s="3"/>
      <c r="E129">
        <v>28.22</v>
      </c>
      <c r="F129" s="3">
        <f t="shared" ref="F129" si="188">E129-D131</f>
        <v>13.159999999999998</v>
      </c>
      <c r="H129" s="3">
        <f t="shared" si="135"/>
        <v>-1.7533333333333356</v>
      </c>
      <c r="I129" s="3">
        <f t="shared" si="136"/>
        <v>3.3713661790188025</v>
      </c>
      <c r="J129" s="3"/>
      <c r="K129" s="3"/>
    </row>
    <row r="130" spans="1:11" ht="15.75" thickBot="1">
      <c r="A130" s="1"/>
      <c r="C130">
        <v>15.14</v>
      </c>
      <c r="D130" s="3"/>
      <c r="E130">
        <v>28.189999999999998</v>
      </c>
      <c r="F130" s="3">
        <f t="shared" ref="F130" si="189">E130-D131</f>
        <v>13.129999999999997</v>
      </c>
      <c r="H130" s="3">
        <f t="shared" si="135"/>
        <v>-1.7833333333333368</v>
      </c>
      <c r="I130" s="3">
        <f t="shared" si="136"/>
        <v>3.4422057489773281</v>
      </c>
      <c r="J130" s="3"/>
      <c r="K130" s="3"/>
    </row>
    <row r="131" spans="1:11" ht="15.75" thickBot="1">
      <c r="A131" s="1"/>
      <c r="C131">
        <v>15.11</v>
      </c>
      <c r="D131" s="3">
        <f t="shared" ref="D131" si="190">AVERAGE(C129:C131)</f>
        <v>15.06</v>
      </c>
      <c r="E131">
        <v>28.189999999999998</v>
      </c>
      <c r="F131" s="5">
        <f t="shared" ref="F131" si="191">E131-D131</f>
        <v>13.129999999999997</v>
      </c>
      <c r="H131" s="3">
        <f t="shared" si="135"/>
        <v>-1.7833333333333368</v>
      </c>
      <c r="I131" s="3">
        <f t="shared" ref="I131:I170" si="192">POWER(2,-H131)</f>
        <v>3.4422057489773281</v>
      </c>
      <c r="J131" s="3">
        <f t="shared" ref="J131" si="193">AVERAGE(I129:I131)</f>
        <v>3.4185925589911528</v>
      </c>
      <c r="K131" s="3">
        <f t="shared" ref="K131" si="194">STDEV(I129:I131)</f>
        <v>4.0899244784832076E-2</v>
      </c>
    </row>
    <row r="132" spans="1:11" ht="15.75" thickBot="1">
      <c r="A132" s="1">
        <v>20230016</v>
      </c>
      <c r="B132" t="s">
        <v>14</v>
      </c>
      <c r="C132">
        <v>14.61</v>
      </c>
      <c r="D132" s="3"/>
      <c r="E132">
        <v>28.18</v>
      </c>
      <c r="F132" s="3">
        <f t="shared" ref="F132" si="195">E132-D134</f>
        <v>13.37</v>
      </c>
      <c r="H132" s="3">
        <f t="shared" si="135"/>
        <v>-1.5433333333333348</v>
      </c>
      <c r="I132" s="3">
        <f t="shared" si="192"/>
        <v>2.9146715821338907</v>
      </c>
      <c r="J132" s="3"/>
      <c r="K132" s="3"/>
    </row>
    <row r="133" spans="1:11" ht="15.75" thickBot="1">
      <c r="A133" s="1"/>
      <c r="C133">
        <v>14.53</v>
      </c>
      <c r="D133" s="3"/>
      <c r="E133">
        <v>28.169999999999998</v>
      </c>
      <c r="F133" s="3">
        <f t="shared" ref="F133" si="196">E133-D134</f>
        <v>13.359999999999998</v>
      </c>
      <c r="H133" s="3">
        <f t="shared" si="135"/>
        <v>-1.5533333333333363</v>
      </c>
      <c r="I133" s="3">
        <f t="shared" si="192"/>
        <v>2.9349447262223221</v>
      </c>
      <c r="J133" s="3"/>
      <c r="K133" s="3"/>
    </row>
    <row r="134" spans="1:11" ht="15.75" thickBot="1">
      <c r="A134" s="1"/>
      <c r="C134">
        <v>15.29</v>
      </c>
      <c r="D134" s="3">
        <f t="shared" ref="D134" si="197">AVERAGE(C132:C134)</f>
        <v>14.81</v>
      </c>
      <c r="E134">
        <v>28.12</v>
      </c>
      <c r="F134" s="5">
        <f t="shared" ref="F134" si="198">E134-D134</f>
        <v>13.31</v>
      </c>
      <c r="H134" s="3">
        <f t="shared" si="135"/>
        <v>-1.6033333333333335</v>
      </c>
      <c r="I134" s="3">
        <f t="shared" si="192"/>
        <v>3.038445328471199</v>
      </c>
      <c r="J134" s="3">
        <f t="shared" ref="J134" si="199">AVERAGE(I132:I134)</f>
        <v>2.9626872122758043</v>
      </c>
      <c r="K134" s="3">
        <f t="shared" ref="K134" si="200">STDEV(I132:I134)</f>
        <v>6.6386890422084177E-2</v>
      </c>
    </row>
    <row r="135" spans="1:11" ht="15.75" thickBot="1">
      <c r="A135" s="1">
        <v>20230017</v>
      </c>
      <c r="B135" t="s">
        <v>15</v>
      </c>
      <c r="C135">
        <v>14.17</v>
      </c>
      <c r="D135" s="3"/>
      <c r="E135">
        <v>28.12</v>
      </c>
      <c r="F135" s="3">
        <f t="shared" ref="F135" si="201">E135-D137</f>
        <v>13.820000000000002</v>
      </c>
      <c r="H135" s="3">
        <f t="shared" si="135"/>
        <v>-1.0933333333333319</v>
      </c>
      <c r="I135" s="3">
        <f t="shared" si="192"/>
        <v>2.133664485890713</v>
      </c>
      <c r="J135" s="3"/>
      <c r="K135" s="3"/>
    </row>
    <row r="136" spans="1:11" ht="15.75" thickBot="1">
      <c r="A136" s="1"/>
      <c r="C136">
        <v>14.38</v>
      </c>
      <c r="D136" s="3"/>
      <c r="E136">
        <v>28.11</v>
      </c>
      <c r="F136" s="3">
        <f t="shared" ref="F136" si="202">E136-D137</f>
        <v>13.81</v>
      </c>
      <c r="H136" s="3">
        <f t="shared" si="135"/>
        <v>-1.1033333333333335</v>
      </c>
      <c r="I136" s="3">
        <f t="shared" si="192"/>
        <v>2.1485052960265714</v>
      </c>
      <c r="J136" s="3"/>
      <c r="K136" s="3"/>
    </row>
    <row r="137" spans="1:11" ht="15.75" thickBot="1">
      <c r="A137" s="1"/>
      <c r="C137">
        <v>14.35</v>
      </c>
      <c r="D137" s="3">
        <f t="shared" ref="D137" si="203">AVERAGE(C135:C137)</f>
        <v>14.299999999999999</v>
      </c>
      <c r="E137">
        <v>28.1</v>
      </c>
      <c r="F137" s="5">
        <f t="shared" ref="F137" si="204">E137-D137</f>
        <v>13.800000000000002</v>
      </c>
      <c r="H137" s="3">
        <f t="shared" ref="H137:H170" si="205">F137-$G$5</f>
        <v>-1.1133333333333315</v>
      </c>
      <c r="I137" s="3">
        <f t="shared" si="192"/>
        <v>2.1634493321602069</v>
      </c>
      <c r="J137" s="3">
        <f t="shared" ref="J137" si="206">AVERAGE(I135:I137)</f>
        <v>2.1485397046924972</v>
      </c>
      <c r="K137" s="3">
        <f t="shared" ref="K137" si="207">STDEV(I135:I137)</f>
        <v>1.4892452947434935E-2</v>
      </c>
    </row>
    <row r="138" spans="1:11" ht="15.75" thickBot="1">
      <c r="A138" s="1">
        <v>20230018</v>
      </c>
      <c r="B138" t="s">
        <v>16</v>
      </c>
      <c r="C138">
        <v>14.85</v>
      </c>
      <c r="D138" s="3"/>
      <c r="E138">
        <v>28.1</v>
      </c>
      <c r="F138" s="3">
        <f t="shared" ref="F138" si="208">E138-D140</f>
        <v>13.383333333333335</v>
      </c>
      <c r="H138" s="3">
        <f t="shared" si="205"/>
        <v>-1.5299999999999994</v>
      </c>
      <c r="I138" s="3">
        <f t="shared" si="192"/>
        <v>2.8878583910449911</v>
      </c>
      <c r="J138" s="3"/>
      <c r="K138" s="3"/>
    </row>
    <row r="139" spans="1:11" ht="15.75" thickBot="1">
      <c r="A139" s="1"/>
      <c r="C139">
        <v>14.77</v>
      </c>
      <c r="D139" s="3"/>
      <c r="E139">
        <v>28.09</v>
      </c>
      <c r="F139" s="3">
        <f t="shared" ref="F139" si="209">E139-D140</f>
        <v>13.373333333333333</v>
      </c>
      <c r="H139" s="3">
        <f t="shared" si="205"/>
        <v>-1.5400000000000009</v>
      </c>
      <c r="I139" s="3">
        <f t="shared" si="192"/>
        <v>2.9079450346406226</v>
      </c>
      <c r="J139" s="3"/>
      <c r="K139" s="3"/>
    </row>
    <row r="140" spans="1:11" ht="15.75" thickBot="1">
      <c r="A140" s="1"/>
      <c r="C140">
        <v>14.53</v>
      </c>
      <c r="D140" s="3">
        <f t="shared" ref="D140" si="210">AVERAGE(C138:C140)</f>
        <v>14.716666666666667</v>
      </c>
      <c r="E140">
        <v>28.09</v>
      </c>
      <c r="F140" s="5">
        <f t="shared" ref="F140" si="211">E140-D140</f>
        <v>13.373333333333333</v>
      </c>
      <c r="H140" s="3">
        <f t="shared" si="205"/>
        <v>-1.5400000000000009</v>
      </c>
      <c r="I140" s="3">
        <f t="shared" si="192"/>
        <v>2.9079450346406226</v>
      </c>
      <c r="J140" s="3">
        <f t="shared" ref="J140" si="212">AVERAGE(I138:I140)</f>
        <v>2.9012494867754124</v>
      </c>
      <c r="K140" s="3">
        <f t="shared" ref="K140" si="213">STDEV(I138:I140)</f>
        <v>1.1597029087053921E-2</v>
      </c>
    </row>
    <row r="141" spans="1:11" ht="15.75" thickBot="1">
      <c r="A141" s="1">
        <v>20230019</v>
      </c>
      <c r="B141" t="s">
        <v>17</v>
      </c>
      <c r="C141">
        <v>14.69</v>
      </c>
      <c r="D141" s="3"/>
      <c r="E141">
        <v>28.08</v>
      </c>
      <c r="F141" s="3">
        <f t="shared" ref="F141" si="214">E141-D143</f>
        <v>13.259999999999998</v>
      </c>
      <c r="H141" s="3">
        <f t="shared" si="205"/>
        <v>-1.653333333333336</v>
      </c>
      <c r="I141" s="3">
        <f t="shared" si="192"/>
        <v>3.1455958715759298</v>
      </c>
      <c r="J141" s="3"/>
      <c r="K141" s="3"/>
    </row>
    <row r="142" spans="1:11" ht="15.75" thickBot="1">
      <c r="A142" s="1"/>
      <c r="C142">
        <v>14.9</v>
      </c>
      <c r="D142" s="3"/>
      <c r="E142">
        <v>28.05</v>
      </c>
      <c r="F142" s="3">
        <f t="shared" ref="F142" si="215">E142-D143</f>
        <v>13.23</v>
      </c>
      <c r="H142" s="3">
        <f t="shared" si="205"/>
        <v>-1.6833333333333336</v>
      </c>
      <c r="I142" s="3">
        <f t="shared" si="192"/>
        <v>3.2116915274535063</v>
      </c>
      <c r="J142" s="3"/>
      <c r="K142" s="3"/>
    </row>
    <row r="143" spans="1:11" ht="15.75" thickBot="1">
      <c r="A143" s="1"/>
      <c r="C143">
        <v>14.87</v>
      </c>
      <c r="D143" s="3">
        <f t="shared" ref="D143" si="216">AVERAGE(C141:C143)</f>
        <v>14.82</v>
      </c>
      <c r="E143">
        <v>28.02</v>
      </c>
      <c r="F143" s="5">
        <f t="shared" ref="F143" si="217">E143-D143</f>
        <v>13.2</v>
      </c>
      <c r="H143" s="3">
        <f t="shared" si="205"/>
        <v>-1.7133333333333347</v>
      </c>
      <c r="I143" s="3">
        <f t="shared" si="192"/>
        <v>3.2791759935610894</v>
      </c>
      <c r="J143" s="3">
        <f t="shared" ref="J143" si="218">AVERAGE(I141:I143)</f>
        <v>3.2121544641968423</v>
      </c>
      <c r="K143" s="3">
        <f t="shared" ref="K143" si="219">STDEV(I141:I143)</f>
        <v>6.679126425075195E-2</v>
      </c>
    </row>
    <row r="144" spans="1:11" ht="15.75" thickBot="1">
      <c r="A144" s="1">
        <v>20230020</v>
      </c>
      <c r="B144" t="s">
        <v>18</v>
      </c>
      <c r="C144">
        <v>14.37</v>
      </c>
      <c r="D144" s="3"/>
      <c r="E144">
        <v>28</v>
      </c>
      <c r="F144" s="3">
        <f t="shared" ref="F144" si="220">E144-D146</f>
        <v>13.763333333333335</v>
      </c>
      <c r="H144" s="3">
        <f t="shared" si="205"/>
        <v>-1.1499999999999986</v>
      </c>
      <c r="I144" s="3">
        <f t="shared" si="192"/>
        <v>2.2191389441356879</v>
      </c>
      <c r="J144" s="3"/>
      <c r="K144" s="3"/>
    </row>
    <row r="145" spans="1:11" ht="15.75" thickBot="1">
      <c r="A145" s="1"/>
      <c r="C145">
        <v>14.29</v>
      </c>
      <c r="D145" s="3"/>
      <c r="E145">
        <v>27.98</v>
      </c>
      <c r="F145" s="3">
        <f t="shared" ref="F145" si="221">E145-D146</f>
        <v>13.743333333333336</v>
      </c>
      <c r="H145" s="3">
        <f t="shared" si="205"/>
        <v>-1.1699999999999982</v>
      </c>
      <c r="I145" s="3">
        <f t="shared" si="192"/>
        <v>2.2501169693776157</v>
      </c>
      <c r="J145" s="3"/>
      <c r="K145" s="3"/>
    </row>
    <row r="146" spans="1:11" ht="15.75" thickBot="1">
      <c r="A146" s="1"/>
      <c r="C146">
        <v>14.05</v>
      </c>
      <c r="D146" s="3">
        <f t="shared" ref="D146" si="222">AVERAGE(C144:C146)</f>
        <v>14.236666666666665</v>
      </c>
      <c r="E146">
        <v>27.98</v>
      </c>
      <c r="F146" s="5">
        <f t="shared" ref="F146" si="223">E146-D146</f>
        <v>13.743333333333336</v>
      </c>
      <c r="H146" s="3">
        <f t="shared" si="205"/>
        <v>-1.1699999999999982</v>
      </c>
      <c r="I146" s="3">
        <f t="shared" si="192"/>
        <v>2.2501169693776157</v>
      </c>
      <c r="J146" s="3">
        <f t="shared" ref="J146" si="224">AVERAGE(I144:I146)</f>
        <v>2.2397909609636399</v>
      </c>
      <c r="K146" s="3">
        <f t="shared" ref="K146" si="225">STDEV(I144:I146)</f>
        <v>1.7885171212390055E-2</v>
      </c>
    </row>
    <row r="147" spans="1:11" ht="15.75" thickBot="1">
      <c r="A147" s="1">
        <v>20230021</v>
      </c>
      <c r="B147" t="s">
        <v>19</v>
      </c>
      <c r="C147">
        <v>14.558000000000002</v>
      </c>
      <c r="D147" s="3"/>
      <c r="E147">
        <v>28.98</v>
      </c>
      <c r="F147" s="3">
        <f t="shared" ref="F147" si="226">E147-D149</f>
        <v>14.291999999999998</v>
      </c>
      <c r="H147" s="3">
        <f t="shared" si="205"/>
        <v>-0.62133333333333596</v>
      </c>
      <c r="I147" s="3">
        <f t="shared" si="192"/>
        <v>1.5382962121075825</v>
      </c>
      <c r="J147" s="3"/>
      <c r="K147" s="3"/>
    </row>
    <row r="148" spans="1:11" ht="15.75" thickBot="1">
      <c r="A148" s="1"/>
      <c r="C148">
        <v>14.768000000000002</v>
      </c>
      <c r="D148" s="3"/>
      <c r="E148">
        <v>27.970000000000002</v>
      </c>
      <c r="F148" s="3">
        <f t="shared" ref="F148" si="227">E148-D149</f>
        <v>13.282</v>
      </c>
      <c r="H148" s="3">
        <f t="shared" si="205"/>
        <v>-1.631333333333334</v>
      </c>
      <c r="I148" s="3">
        <f t="shared" si="192"/>
        <v>3.0979918168259108</v>
      </c>
      <c r="J148" s="3"/>
      <c r="K148" s="3"/>
    </row>
    <row r="149" spans="1:11" ht="15.75" thickBot="1">
      <c r="A149" s="1"/>
      <c r="C149">
        <v>14.738000000000001</v>
      </c>
      <c r="D149" s="3">
        <f t="shared" ref="D149" si="228">AVERAGE(C147:C149)</f>
        <v>14.688000000000002</v>
      </c>
      <c r="E149">
        <v>28.97</v>
      </c>
      <c r="F149" s="5">
        <f t="shared" ref="F149" si="229">E149-D149</f>
        <v>14.281999999999996</v>
      </c>
      <c r="H149" s="3">
        <f t="shared" si="205"/>
        <v>-0.63133333333333752</v>
      </c>
      <c r="I149" s="3">
        <f t="shared" si="192"/>
        <v>1.5489959084129594</v>
      </c>
      <c r="J149" s="3">
        <f t="shared" ref="J149" si="230">AVERAGE(I147:I149)</f>
        <v>2.0617613124488177</v>
      </c>
      <c r="K149" s="3">
        <f t="shared" ref="K149" si="231">STDEV(I147:I149)</f>
        <v>0.89741788734483174</v>
      </c>
    </row>
    <row r="150" spans="1:11" ht="15.75" thickBot="1">
      <c r="A150" s="1">
        <v>20230022</v>
      </c>
      <c r="B150" t="s">
        <v>20</v>
      </c>
      <c r="C150">
        <v>14.238000000000001</v>
      </c>
      <c r="D150" s="3"/>
      <c r="E150">
        <v>27.97</v>
      </c>
      <c r="F150" s="3">
        <f t="shared" ref="F150" si="232">E150-D152</f>
        <v>13.531999999999998</v>
      </c>
      <c r="H150" s="3">
        <f t="shared" si="205"/>
        <v>-1.3813333333333357</v>
      </c>
      <c r="I150" s="3">
        <f t="shared" si="192"/>
        <v>2.6050902132542544</v>
      </c>
      <c r="J150" s="3"/>
      <c r="K150" s="3"/>
    </row>
    <row r="151" spans="1:11" ht="15.75" thickBot="1">
      <c r="A151" s="1"/>
      <c r="C151">
        <v>14.158000000000001</v>
      </c>
      <c r="D151" s="3"/>
      <c r="E151">
        <v>27.97</v>
      </c>
      <c r="F151" s="3">
        <f t="shared" ref="F151" si="233">E151-D152</f>
        <v>13.531999999999998</v>
      </c>
      <c r="H151" s="3">
        <f t="shared" si="205"/>
        <v>-1.3813333333333357</v>
      </c>
      <c r="I151" s="3">
        <f t="shared" si="192"/>
        <v>2.6050902132542544</v>
      </c>
      <c r="J151" s="3"/>
      <c r="K151" s="3"/>
    </row>
    <row r="152" spans="1:11" ht="15.75" thickBot="1">
      <c r="A152" s="1"/>
      <c r="C152">
        <v>14.918000000000001</v>
      </c>
      <c r="D152" s="3">
        <f t="shared" ref="D152" si="234">AVERAGE(C150:C152)</f>
        <v>14.438000000000001</v>
      </c>
      <c r="E152">
        <v>27.96</v>
      </c>
      <c r="F152" s="5">
        <f t="shared" ref="F152" si="235">E152-D152</f>
        <v>13.522</v>
      </c>
      <c r="H152" s="3">
        <f t="shared" si="205"/>
        <v>-1.3913333333333338</v>
      </c>
      <c r="I152" s="3">
        <f t="shared" si="192"/>
        <v>2.6232100486348089</v>
      </c>
      <c r="J152" s="3">
        <f t="shared" ref="J152" si="236">AVERAGE(I150:I152)</f>
        <v>2.6111301583811062</v>
      </c>
      <c r="K152" s="3">
        <f t="shared" ref="K152" si="237">STDEV(I150:I152)</f>
        <v>1.0461491834634849E-2</v>
      </c>
    </row>
    <row r="153" spans="1:11" ht="15.75" thickBot="1">
      <c r="A153" s="1">
        <v>20230023</v>
      </c>
      <c r="B153" t="s">
        <v>21</v>
      </c>
      <c r="C153">
        <v>14.578000000000001</v>
      </c>
      <c r="D153" s="3"/>
      <c r="E153">
        <v>28.17</v>
      </c>
      <c r="F153" s="3">
        <f t="shared" ref="F153" si="238">E153-D155</f>
        <v>13.462000000000002</v>
      </c>
      <c r="H153" s="3">
        <f t="shared" si="205"/>
        <v>-1.4513333333333325</v>
      </c>
      <c r="I153" s="3">
        <f t="shared" si="192"/>
        <v>2.7346066591961584</v>
      </c>
      <c r="J153" s="3"/>
      <c r="K153" s="3"/>
    </row>
    <row r="154" spans="1:11" ht="15.75" thickBot="1">
      <c r="A154" s="1"/>
      <c r="C154">
        <v>14.788000000000002</v>
      </c>
      <c r="D154" s="3"/>
      <c r="E154">
        <v>27.92</v>
      </c>
      <c r="F154" s="3">
        <f t="shared" ref="F154" si="239">E154-D155</f>
        <v>13.212000000000002</v>
      </c>
      <c r="H154" s="3">
        <f t="shared" si="205"/>
        <v>-1.7013333333333325</v>
      </c>
      <c r="I154" s="3">
        <f t="shared" si="192"/>
        <v>3.2520136958498931</v>
      </c>
      <c r="J154" s="3"/>
      <c r="K154" s="3"/>
    </row>
    <row r="155" spans="1:11" ht="15.75" thickBot="1">
      <c r="A155" s="1"/>
      <c r="C155">
        <v>14.758000000000001</v>
      </c>
      <c r="D155" s="3">
        <f t="shared" ref="D155" si="240">AVERAGE(C153:C155)</f>
        <v>14.708</v>
      </c>
      <c r="E155">
        <v>28.26</v>
      </c>
      <c r="F155" s="5">
        <f t="shared" ref="F155" si="241">E155-D155</f>
        <v>13.552000000000001</v>
      </c>
      <c r="H155" s="3">
        <f t="shared" si="205"/>
        <v>-1.3613333333333326</v>
      </c>
      <c r="I155" s="3">
        <f t="shared" si="192"/>
        <v>2.5692251664669192</v>
      </c>
      <c r="J155" s="3">
        <f t="shared" ref="J155" si="242">AVERAGE(I153:I155)</f>
        <v>2.8519485071709902</v>
      </c>
      <c r="K155" s="3">
        <f t="shared" ref="K155" si="243">STDEV(I153:I155)</f>
        <v>0.35619780449751587</v>
      </c>
    </row>
    <row r="156" spans="1:11" ht="15.75" thickBot="1">
      <c r="A156" s="1">
        <v>20230024</v>
      </c>
      <c r="B156" t="s">
        <v>22</v>
      </c>
      <c r="C156">
        <v>14.258000000000001</v>
      </c>
      <c r="D156" s="3"/>
      <c r="E156">
        <v>27.85</v>
      </c>
      <c r="F156" s="3">
        <f t="shared" ref="F156" si="244">E156-D158</f>
        <v>13.392000000000001</v>
      </c>
      <c r="H156" s="3">
        <f t="shared" si="205"/>
        <v>-1.5213333333333328</v>
      </c>
      <c r="I156" s="3">
        <f t="shared" si="192"/>
        <v>2.8705622333049479</v>
      </c>
      <c r="J156" s="3"/>
      <c r="K156" s="3"/>
    </row>
    <row r="157" spans="1:11" ht="15.75" thickBot="1">
      <c r="A157" s="1"/>
      <c r="C157">
        <v>14.178000000000001</v>
      </c>
      <c r="D157" s="3"/>
      <c r="E157">
        <v>27.77</v>
      </c>
      <c r="F157" s="3">
        <f t="shared" ref="F157" si="245">E157-D158</f>
        <v>13.311999999999999</v>
      </c>
      <c r="H157" s="3">
        <f t="shared" si="205"/>
        <v>-1.6013333333333346</v>
      </c>
      <c r="I157" s="3">
        <f t="shared" si="192"/>
        <v>3.0342360671574995</v>
      </c>
      <c r="J157" s="3"/>
      <c r="K157" s="3"/>
    </row>
    <row r="158" spans="1:11" ht="15.75" thickBot="1">
      <c r="A158" s="1"/>
      <c r="C158">
        <v>14.938000000000001</v>
      </c>
      <c r="D158" s="3">
        <f t="shared" ref="D158" si="246">AVERAGE(C156:C158)</f>
        <v>14.458</v>
      </c>
      <c r="E158">
        <v>27.77</v>
      </c>
      <c r="F158" s="5">
        <f t="shared" ref="F158" si="247">E158-D158</f>
        <v>13.311999999999999</v>
      </c>
      <c r="H158" s="3">
        <f t="shared" si="205"/>
        <v>-1.6013333333333346</v>
      </c>
      <c r="I158" s="3">
        <f t="shared" si="192"/>
        <v>3.0342360671574995</v>
      </c>
      <c r="J158" s="3">
        <f t="shared" ref="J158" si="248">AVERAGE(I156:I158)</f>
        <v>2.979678122539982</v>
      </c>
      <c r="K158" s="3">
        <f t="shared" ref="K158" si="249">STDEV(I156:I158)</f>
        <v>9.4497132034068759E-2</v>
      </c>
    </row>
    <row r="159" spans="1:11" ht="15.75" thickBot="1">
      <c r="A159" s="1">
        <v>20230025</v>
      </c>
      <c r="B159" t="s">
        <v>23</v>
      </c>
      <c r="C159">
        <v>15.018000000000001</v>
      </c>
      <c r="D159" s="3"/>
      <c r="E159">
        <v>28.72</v>
      </c>
      <c r="F159" s="3">
        <f t="shared" ref="F159" si="250">E159-D161</f>
        <v>13.571999999999997</v>
      </c>
      <c r="H159" s="3">
        <f t="shared" si="205"/>
        <v>-1.3413333333333366</v>
      </c>
      <c r="I159" s="3">
        <f t="shared" si="192"/>
        <v>2.5338538843770779</v>
      </c>
      <c r="J159" s="3"/>
      <c r="K159" s="3"/>
    </row>
    <row r="160" spans="1:11" ht="15.75" thickBot="1">
      <c r="A160" s="1"/>
      <c r="C160">
        <v>15.228000000000002</v>
      </c>
      <c r="D160" s="3"/>
      <c r="E160">
        <v>28.72</v>
      </c>
      <c r="F160" s="3">
        <f t="shared" ref="F160" si="251">E160-D161</f>
        <v>13.571999999999997</v>
      </c>
      <c r="H160" s="3">
        <f t="shared" si="205"/>
        <v>-1.3413333333333366</v>
      </c>
      <c r="I160" s="3">
        <f t="shared" si="192"/>
        <v>2.5338538843770779</v>
      </c>
      <c r="J160" s="3"/>
      <c r="K160" s="3"/>
    </row>
    <row r="161" spans="1:11" ht="15.75" thickBot="1">
      <c r="A161" s="1"/>
      <c r="C161">
        <v>15.198</v>
      </c>
      <c r="D161" s="3">
        <f t="shared" ref="D161" si="252">AVERAGE(C159:C161)</f>
        <v>15.148000000000001</v>
      </c>
      <c r="E161">
        <v>28.66</v>
      </c>
      <c r="F161" s="5">
        <f t="shared" ref="F161" si="253">E161-D161</f>
        <v>13.511999999999999</v>
      </c>
      <c r="H161" s="3">
        <f t="shared" si="205"/>
        <v>-1.4013333333333353</v>
      </c>
      <c r="I161" s="3">
        <f t="shared" si="192"/>
        <v>2.6414559174373786</v>
      </c>
      <c r="J161" s="3">
        <f t="shared" ref="J161" si="254">AVERAGE(I159:I161)</f>
        <v>2.5697212287305113</v>
      </c>
      <c r="K161" s="3">
        <f t="shared" ref="K161" si="255">STDEV(I159:I161)</f>
        <v>6.2124062752715613E-2</v>
      </c>
    </row>
    <row r="162" spans="1:11" ht="15.75" thickBot="1">
      <c r="A162" s="1">
        <v>20230026</v>
      </c>
      <c r="B162" t="s">
        <v>24</v>
      </c>
      <c r="C162">
        <v>14.2698</v>
      </c>
      <c r="D162" s="3"/>
      <c r="E162">
        <v>27.65</v>
      </c>
      <c r="F162" s="3">
        <f t="shared" ref="F162" si="256">E162-D164</f>
        <v>13.343733333333331</v>
      </c>
      <c r="H162" s="3">
        <f t="shared" si="205"/>
        <v>-1.569600000000003</v>
      </c>
      <c r="I162" s="3">
        <f t="shared" si="192"/>
        <v>2.9682240607046051</v>
      </c>
      <c r="J162" s="3"/>
      <c r="K162" s="3"/>
    </row>
    <row r="163" spans="1:11" ht="15.75" thickBot="1">
      <c r="A163" s="1"/>
      <c r="C163">
        <v>14.271000000000001</v>
      </c>
      <c r="D163" s="3"/>
      <c r="E163">
        <v>27.49</v>
      </c>
      <c r="F163" s="3">
        <f t="shared" ref="F163" si="257">E163-D164</f>
        <v>13.183733333333331</v>
      </c>
      <c r="H163" s="3">
        <f t="shared" si="205"/>
        <v>-1.7296000000000031</v>
      </c>
      <c r="I163" s="3">
        <f t="shared" si="192"/>
        <v>3.3163585659417514</v>
      </c>
      <c r="J163" s="3"/>
      <c r="K163" s="3"/>
    </row>
    <row r="164" spans="1:11" ht="15.75" thickBot="1">
      <c r="A164" s="1"/>
      <c r="C164">
        <v>14.378</v>
      </c>
      <c r="D164" s="3">
        <f t="shared" ref="D164" si="258">AVERAGE(C162:C164)</f>
        <v>14.306266666666668</v>
      </c>
      <c r="E164">
        <v>27.4</v>
      </c>
      <c r="F164" s="5">
        <f t="shared" ref="F164" si="259">E164-D164</f>
        <v>13.093733333333331</v>
      </c>
      <c r="H164" s="3">
        <f t="shared" si="205"/>
        <v>-1.819600000000003</v>
      </c>
      <c r="I164" s="3">
        <f t="shared" si="192"/>
        <v>3.5298331719121849</v>
      </c>
      <c r="J164" s="3">
        <f t="shared" ref="J164" si="260">AVERAGE(I162:I164)</f>
        <v>3.2714719328528474</v>
      </c>
      <c r="K164" s="3">
        <f t="shared" ref="K164" si="261">STDEV(I162:I164)</f>
        <v>0.2834824612218283</v>
      </c>
    </row>
    <row r="165" spans="1:11" ht="15.75" thickBot="1">
      <c r="A165" s="1">
        <v>20230027</v>
      </c>
      <c r="B165" t="s">
        <v>25</v>
      </c>
      <c r="C165">
        <v>15.15</v>
      </c>
      <c r="D165" s="3"/>
      <c r="E165">
        <v>28.3</v>
      </c>
      <c r="F165" s="3">
        <f t="shared" ref="F165" si="262">E165-D167</f>
        <v>13.02</v>
      </c>
      <c r="H165" s="3">
        <f t="shared" si="205"/>
        <v>-1.8933333333333344</v>
      </c>
      <c r="I165" s="3">
        <f t="shared" si="192"/>
        <v>3.7149256401541972</v>
      </c>
      <c r="J165" s="3"/>
      <c r="K165" s="3"/>
    </row>
    <row r="166" spans="1:11" ht="15.75" thickBot="1">
      <c r="A166" s="1"/>
      <c r="C166">
        <v>15.360000000000001</v>
      </c>
      <c r="D166" s="3"/>
      <c r="E166">
        <v>28.18</v>
      </c>
      <c r="F166" s="3">
        <f t="shared" ref="F166" si="263">E166-D167</f>
        <v>12.899999999999999</v>
      </c>
      <c r="H166" s="3">
        <f t="shared" si="205"/>
        <v>-2.0133333333333354</v>
      </c>
      <c r="I166" s="3">
        <f t="shared" si="192"/>
        <v>4.0371392048475023</v>
      </c>
      <c r="J166" s="3"/>
      <c r="K166" s="3"/>
    </row>
    <row r="167" spans="1:11" ht="15.75" thickBot="1">
      <c r="A167" s="1"/>
      <c r="C167">
        <v>15.33</v>
      </c>
      <c r="D167" s="3">
        <f t="shared" ref="D167" si="264">AVERAGE(C165:C167)</f>
        <v>15.280000000000001</v>
      </c>
      <c r="E167">
        <v>28.18</v>
      </c>
      <c r="F167" s="5">
        <f t="shared" ref="F167" si="265">E167-D167</f>
        <v>12.899999999999999</v>
      </c>
      <c r="H167" s="3">
        <f t="shared" si="205"/>
        <v>-2.0133333333333354</v>
      </c>
      <c r="I167" s="3">
        <f t="shared" si="192"/>
        <v>4.0371392048475023</v>
      </c>
      <c r="J167" s="3">
        <f t="shared" ref="J167" si="266">AVERAGE(I165:I167)</f>
        <v>3.9297346832830673</v>
      </c>
      <c r="K167" s="3">
        <f t="shared" ref="K167" si="267">STDEV(I165:I167)</f>
        <v>0.18603008831222859</v>
      </c>
    </row>
    <row r="168" spans="1:11" ht="15.75" thickBot="1">
      <c r="A168" s="1">
        <v>20230028</v>
      </c>
      <c r="B168" t="s">
        <v>26</v>
      </c>
      <c r="C168">
        <v>14.83</v>
      </c>
      <c r="D168" s="3"/>
      <c r="E168">
        <v>28.13</v>
      </c>
      <c r="F168" s="3">
        <f t="shared" ref="F168" si="268">E168-D170</f>
        <v>13.1</v>
      </c>
      <c r="H168" s="3">
        <f t="shared" si="205"/>
        <v>-1.8133333333333344</v>
      </c>
      <c r="I168" s="3">
        <f t="shared" si="192"/>
        <v>3.5145338088848574</v>
      </c>
      <c r="J168" s="3"/>
      <c r="K168" s="3"/>
    </row>
    <row r="169" spans="1:11">
      <c r="C169">
        <v>14.75</v>
      </c>
      <c r="D169" s="3"/>
      <c r="E169">
        <v>287.07</v>
      </c>
      <c r="F169" s="3">
        <f t="shared" ref="F169" si="269">E169-D170</f>
        <v>272.04000000000002</v>
      </c>
      <c r="H169" s="3">
        <f t="shared" si="205"/>
        <v>257.12666666666667</v>
      </c>
      <c r="I169" s="3">
        <f t="shared" si="192"/>
        <v>3.9551289570094204E-78</v>
      </c>
      <c r="J169" s="3"/>
      <c r="K169" s="3"/>
    </row>
    <row r="170" spans="1:11">
      <c r="C170">
        <v>15.51</v>
      </c>
      <c r="D170" s="3">
        <f>AVERAGE(C168:C170)</f>
        <v>15.03</v>
      </c>
      <c r="E170">
        <v>28.98</v>
      </c>
      <c r="F170" s="5">
        <f t="shared" ref="F170" si="270">E170-D170</f>
        <v>13.950000000000001</v>
      </c>
      <c r="H170" s="3">
        <f t="shared" si="205"/>
        <v>-0.96333333333333293</v>
      </c>
      <c r="I170" s="3">
        <f t="shared" si="192"/>
        <v>1.9498097114444799</v>
      </c>
      <c r="J170" s="3">
        <f t="shared" ref="J170" si="271">AVERAGE(I168:I170)</f>
        <v>1.8214478401097791</v>
      </c>
      <c r="K170" s="3">
        <f t="shared" ref="K170" si="272">STDEV(I168:I170)</f>
        <v>1.7607795293443427</v>
      </c>
    </row>
  </sheetData>
  <sortState xmlns:xlrd2="http://schemas.microsoft.com/office/spreadsheetml/2017/richdata2" ref="A1:A84">
    <sortCondition descending="1" ref="A1:A84"/>
  </sortState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pdgfb</vt:lpstr>
      <vt:lpstr>KLF4</vt:lpstr>
      <vt:lpstr>CD74</vt:lpstr>
      <vt:lpstr>CCL20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 B</dc:creator>
  <cp:lastModifiedBy>敏 施</cp:lastModifiedBy>
  <dcterms:created xsi:type="dcterms:W3CDTF">2024-01-02T03:17:51Z</dcterms:created>
  <dcterms:modified xsi:type="dcterms:W3CDTF">2024-05-09T05:34:15Z</dcterms:modified>
</cp:coreProperties>
</file>