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 activeTab="3"/>
  </bookViews>
  <sheets>
    <sheet name="Cellulase" sheetId="1" r:id="rId1"/>
    <sheet name="Lipase" sheetId="2" r:id="rId2"/>
    <sheet name="Pepsin" sheetId="3" r:id="rId3"/>
    <sheet name="Amylas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<sst xmlns="http://schemas.openxmlformats.org/spreadsheetml/2006/main" count="238" uniqueCount="50">
  <si>
    <t>Cellulase</t>
  </si>
  <si>
    <t>Sample</t>
  </si>
  <si>
    <r>
      <rPr>
        <sz val="11"/>
        <rFont val="Times New Roman"/>
        <charset val="134"/>
      </rPr>
      <t>Absorbance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1:1)</t>
    </r>
  </si>
  <si>
    <r>
      <rPr>
        <sz val="11"/>
        <rFont val="Times New Roman"/>
        <charset val="134"/>
      </rPr>
      <t>Cellulase activity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U/mgprot)</t>
    </r>
  </si>
  <si>
    <t>Average</t>
  </si>
  <si>
    <r>
      <rPr>
        <sz val="11"/>
        <rFont val="Times New Roman"/>
        <charset val="134"/>
      </rPr>
      <t>Protein content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g/L)</t>
    </r>
  </si>
  <si>
    <t>HS0-1</t>
  </si>
  <si>
    <t>HS0-2</t>
  </si>
  <si>
    <t>HS0-3</t>
  </si>
  <si>
    <t>HS1-1</t>
  </si>
  <si>
    <t>HS1-2</t>
  </si>
  <si>
    <t>HS1-3</t>
  </si>
  <si>
    <t>HS2-1</t>
  </si>
  <si>
    <t>HS2-2</t>
  </si>
  <si>
    <t>HS2-3</t>
  </si>
  <si>
    <t>HS3-1</t>
  </si>
  <si>
    <t>HS3-2</t>
  </si>
  <si>
    <t>HS3-3</t>
  </si>
  <si>
    <t>HS4-1</t>
  </si>
  <si>
    <t>HS4-2</t>
  </si>
  <si>
    <t>HS4-3</t>
  </si>
  <si>
    <t>HS5-1</t>
  </si>
  <si>
    <t>HS5-2</t>
  </si>
  <si>
    <t>HS5-3</t>
  </si>
  <si>
    <t>(U/mgprot)</t>
  </si>
  <si>
    <t>Groups</t>
  </si>
  <si>
    <t>sd</t>
  </si>
  <si>
    <t>HS0</t>
  </si>
  <si>
    <t>b</t>
  </si>
  <si>
    <t>HS1</t>
  </si>
  <si>
    <t>HS2</t>
  </si>
  <si>
    <t>a</t>
  </si>
  <si>
    <t>HS3</t>
  </si>
  <si>
    <t>HS4</t>
  </si>
  <si>
    <t>HS5</t>
  </si>
  <si>
    <r>
      <rPr>
        <sz val="11"/>
        <rFont val="Times New Roman"/>
        <charset val="134"/>
      </rPr>
      <t>Lipase activity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U/mgprot)</t>
    </r>
  </si>
  <si>
    <t>A1</t>
  </si>
  <si>
    <t>A2</t>
  </si>
  <si>
    <t>Lipase</t>
  </si>
  <si>
    <t>c</t>
  </si>
  <si>
    <t>abc</t>
  </si>
  <si>
    <t>bc</t>
  </si>
  <si>
    <t>ab</t>
  </si>
  <si>
    <t>Pepsin</t>
  </si>
  <si>
    <t>Control</t>
  </si>
  <si>
    <r>
      <t>Protein content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g/L)</t>
    </r>
  </si>
  <si>
    <r>
      <t>Pepsin activity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U/mgprot)</t>
    </r>
  </si>
  <si>
    <t xml:space="preserve">Amylase </t>
  </si>
  <si>
    <r>
      <t>Amylase activity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U/mgprot)</t>
    </r>
  </si>
  <si>
    <t>Amylase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</si>
</sst>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177" fontId="1" fillId="0" borderId="0" xfId="0" applyNumberFormat="1" applyFont="1" applyFill="1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>
      <alignment vertical="center"/>
    </xf>
    <xf numFmtId="177" fontId="1" fillId="0" borderId="0" xfId="0" applyNumberFormat="1" applyFont="1">
      <alignment vertical="center"/>
    </xf>
    <xf numFmtId="0" fontId="1" fillId="2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7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topLeftCell="A9" workbookViewId="0">
      <selection activeCell="E28" sqref="E28:F28"/>
    </sheetView>
  </sheetViews>
  <sheetFormatPr defaultColWidth="9" defaultRowHeight="14"/>
  <cols>
    <col min="1" max="1" width="9" style="35"/>
    <col min="2" max="2" width="19.2727272727273" style="35" customWidth="1"/>
    <col min="3" max="3" width="19.1818181818182" style="35" customWidth="1"/>
    <col min="4" max="5" width="12.8181818181818" style="35"/>
    <col min="6" max="10" width="9" style="35"/>
    <col min="11" max="11" width="12.8181818181818" style="35"/>
    <col min="12" max="16384" width="9" style="35"/>
  </cols>
  <sheetData>
    <row r="1" spans="1:1">
      <c r="A1" s="39" t="s">
        <v>0</v>
      </c>
    </row>
    <row r="3" ht="28" spans="1:5">
      <c r="A3" s="36" t="s">
        <v>1</v>
      </c>
      <c r="B3" s="40" t="s">
        <v>2</v>
      </c>
      <c r="C3" s="41" t="s">
        <v>3</v>
      </c>
      <c r="D3" s="36" t="s">
        <v>4</v>
      </c>
      <c r="E3" s="41" t="s">
        <v>5</v>
      </c>
    </row>
    <row r="4" spans="1:5">
      <c r="A4" s="35" t="s">
        <v>6</v>
      </c>
      <c r="B4" s="42">
        <v>0.032</v>
      </c>
      <c r="C4" s="35">
        <f t="shared" ref="C4:C13" si="0">B4/(0.55-0.015)*2000*0.35/0.05/E4/30</f>
        <v>3.38302654212283</v>
      </c>
      <c r="E4" s="35">
        <v>8.25082872928177</v>
      </c>
    </row>
    <row r="5" spans="1:5">
      <c r="A5" s="35" t="s">
        <v>7</v>
      </c>
      <c r="B5" s="42">
        <v>0.053</v>
      </c>
      <c r="C5" s="35">
        <f t="shared" si="0"/>
        <v>1.72637215941775</v>
      </c>
      <c r="E5" s="35">
        <v>26.7790055248619</v>
      </c>
    </row>
    <row r="6" spans="1:5">
      <c r="A6" s="36" t="s">
        <v>8</v>
      </c>
      <c r="B6" s="40">
        <v>0.077</v>
      </c>
      <c r="C6" s="36">
        <f t="shared" si="0"/>
        <v>2.40416183506754</v>
      </c>
      <c r="D6" s="36">
        <f>AVERAGE(C4:C6)</f>
        <v>2.50452017886937</v>
      </c>
      <c r="E6" s="36">
        <v>27.9370165745856</v>
      </c>
    </row>
    <row r="7" spans="1:5">
      <c r="A7" s="35" t="s">
        <v>9</v>
      </c>
      <c r="B7" s="42">
        <v>0.033</v>
      </c>
      <c r="C7" s="35">
        <f t="shared" si="0"/>
        <v>2.0932476729385</v>
      </c>
      <c r="E7" s="35">
        <v>13.7513812154696</v>
      </c>
    </row>
    <row r="8" spans="1:5">
      <c r="A8" s="35" t="s">
        <v>10</v>
      </c>
      <c r="B8" s="42">
        <v>0.082</v>
      </c>
      <c r="C8" s="35">
        <f t="shared" si="0"/>
        <v>5.6796932679174</v>
      </c>
      <c r="E8" s="35">
        <v>12.5933701657459</v>
      </c>
    </row>
    <row r="9" spans="1:5">
      <c r="A9" s="36" t="s">
        <v>11</v>
      </c>
      <c r="B9" s="43">
        <v>0.105</v>
      </c>
      <c r="C9" s="36">
        <f t="shared" si="0"/>
        <v>5.599395424393</v>
      </c>
      <c r="D9" s="36">
        <f>AVERAGE(C7:C9)</f>
        <v>4.45744545508297</v>
      </c>
      <c r="E9" s="36">
        <v>16.3569060773481</v>
      </c>
    </row>
    <row r="10" spans="1:5">
      <c r="A10" s="35" t="s">
        <v>12</v>
      </c>
      <c r="B10" s="42">
        <v>0.256</v>
      </c>
      <c r="C10" s="35">
        <f t="shared" si="0"/>
        <v>12.6447549443279</v>
      </c>
      <c r="E10" s="35">
        <v>17.6596685082873</v>
      </c>
    </row>
    <row r="11" spans="1:5">
      <c r="A11" s="35" t="s">
        <v>13</v>
      </c>
      <c r="B11" s="42">
        <v>0.329</v>
      </c>
      <c r="C11" s="35">
        <f t="shared" si="0"/>
        <v>15.9883812359953</v>
      </c>
      <c r="E11" s="35">
        <v>17.9491712707182</v>
      </c>
    </row>
    <row r="12" spans="1:5">
      <c r="A12" s="36" t="s">
        <v>14</v>
      </c>
      <c r="B12" s="43">
        <v>0.201</v>
      </c>
      <c r="C12" s="36">
        <f t="shared" si="0"/>
        <v>14.9534471809805</v>
      </c>
      <c r="D12" s="36">
        <f>AVERAGE(C10:C12)</f>
        <v>14.5288611204346</v>
      </c>
      <c r="E12" s="36">
        <v>11.724861878453</v>
      </c>
    </row>
    <row r="13" spans="1:5">
      <c r="A13" s="35" t="s">
        <v>15</v>
      </c>
      <c r="B13" s="42">
        <v>0.081</v>
      </c>
      <c r="C13" s="35">
        <f t="shared" si="0"/>
        <v>3.90485838624527</v>
      </c>
      <c r="E13" s="35">
        <v>18.0939226519337</v>
      </c>
    </row>
    <row r="14" spans="1:17">
      <c r="A14" s="35" t="s">
        <v>16</v>
      </c>
      <c r="B14" s="42">
        <v>0.082</v>
      </c>
      <c r="C14" s="35">
        <v>3.90485838624527</v>
      </c>
      <c r="E14" s="35">
        <v>15.6331491712707</v>
      </c>
      <c r="Q14" s="44"/>
    </row>
    <row r="15" spans="1:5">
      <c r="A15" s="36" t="s">
        <v>17</v>
      </c>
      <c r="B15" s="43">
        <v>0.041</v>
      </c>
      <c r="C15" s="36">
        <v>4.90485838624527</v>
      </c>
      <c r="D15" s="36">
        <f>AVERAGE(C13:C15)</f>
        <v>4.2381917195786</v>
      </c>
      <c r="E15" s="36">
        <v>9.55359116022099</v>
      </c>
    </row>
    <row r="16" spans="1:5">
      <c r="A16" s="35" t="s">
        <v>18</v>
      </c>
      <c r="B16" s="42">
        <v>0.078</v>
      </c>
      <c r="C16" s="35">
        <f t="shared" ref="C16:C21" si="1">B16/(0.55-0.015)*2000*0.35/0.05/E16/30</f>
        <v>5.73206402678281</v>
      </c>
      <c r="E16" s="35">
        <v>11.8696132596685</v>
      </c>
    </row>
    <row r="17" spans="1:5">
      <c r="A17" s="35" t="s">
        <v>19</v>
      </c>
      <c r="B17" s="42">
        <v>0.049</v>
      </c>
      <c r="C17" s="35">
        <f t="shared" si="1"/>
        <v>2.66013320161854</v>
      </c>
      <c r="E17" s="35">
        <v>16.0674033149171</v>
      </c>
    </row>
    <row r="18" spans="1:5">
      <c r="A18" s="36" t="s">
        <v>20</v>
      </c>
      <c r="B18" s="43">
        <v>0.058</v>
      </c>
      <c r="C18" s="36">
        <f t="shared" si="1"/>
        <v>3.92706662509061</v>
      </c>
      <c r="D18" s="36">
        <f>AVERAGE(C16:C18)</f>
        <v>4.10642128449732</v>
      </c>
      <c r="E18" s="36">
        <v>12.8828729281768</v>
      </c>
    </row>
    <row r="19" spans="1:5">
      <c r="A19" s="35" t="s">
        <v>21</v>
      </c>
      <c r="B19" s="42">
        <v>0.089</v>
      </c>
      <c r="C19" s="35">
        <f t="shared" si="1"/>
        <v>4.62340884918887</v>
      </c>
      <c r="E19" s="35">
        <v>16.7911602209945</v>
      </c>
    </row>
    <row r="20" spans="1:5">
      <c r="A20" s="35" t="s">
        <v>22</v>
      </c>
      <c r="B20" s="42">
        <v>0.056</v>
      </c>
      <c r="C20" s="35">
        <f t="shared" si="1"/>
        <v>4.01734401877087</v>
      </c>
      <c r="E20" s="35">
        <v>12.1591160220994</v>
      </c>
    </row>
    <row r="21" spans="1:5">
      <c r="A21" s="36" t="s">
        <v>23</v>
      </c>
      <c r="B21" s="43">
        <v>0.123</v>
      </c>
      <c r="C21" s="36">
        <f t="shared" si="1"/>
        <v>6.92710253703949</v>
      </c>
      <c r="D21" s="36">
        <f>AVERAGE(C19:C21)</f>
        <v>5.18928513499974</v>
      </c>
      <c r="E21" s="36">
        <v>15.4883977900552</v>
      </c>
    </row>
    <row r="23" spans="2:2">
      <c r="B23" s="35" t="s">
        <v>24</v>
      </c>
    </row>
    <row r="24" spans="1:2">
      <c r="A24" s="35" t="s">
        <v>25</v>
      </c>
      <c r="B24" s="35" t="s">
        <v>0</v>
      </c>
    </row>
    <row r="25" spans="1:2">
      <c r="A25" s="35" t="s">
        <v>6</v>
      </c>
      <c r="B25" s="35">
        <v>3.38302654212283</v>
      </c>
    </row>
    <row r="26" spans="1:2">
      <c r="A26" s="35" t="s">
        <v>7</v>
      </c>
      <c r="B26" s="35">
        <v>1.72637215941775</v>
      </c>
    </row>
    <row r="27" spans="1:6">
      <c r="A27" s="35" t="s">
        <v>8</v>
      </c>
      <c r="B27" s="35">
        <v>2.40416183506754</v>
      </c>
      <c r="E27" s="44"/>
      <c r="F27" s="44"/>
    </row>
    <row r="28" spans="1:6">
      <c r="A28" s="35" t="s">
        <v>9</v>
      </c>
      <c r="B28" s="35">
        <v>2.0932476729385</v>
      </c>
      <c r="D28" s="18" t="s">
        <v>1</v>
      </c>
      <c r="E28" s="18" t="s">
        <v>4</v>
      </c>
      <c r="F28" s="18" t="s">
        <v>26</v>
      </c>
    </row>
    <row r="29" spans="1:7">
      <c r="A29" s="35" t="s">
        <v>10</v>
      </c>
      <c r="B29" s="35">
        <v>5.6796932679174</v>
      </c>
      <c r="D29" s="19" t="s">
        <v>27</v>
      </c>
      <c r="E29" s="45">
        <v>2.5</v>
      </c>
      <c r="F29" s="45">
        <v>0.48</v>
      </c>
      <c r="G29" s="35" t="s">
        <v>28</v>
      </c>
    </row>
    <row r="30" spans="1:7">
      <c r="A30" s="35" t="s">
        <v>11</v>
      </c>
      <c r="B30" s="35">
        <v>5.599395424393</v>
      </c>
      <c r="D30" s="19" t="s">
        <v>29</v>
      </c>
      <c r="E30" s="45">
        <v>4.46</v>
      </c>
      <c r="F30" s="45">
        <v>1.18</v>
      </c>
      <c r="G30" s="35" t="s">
        <v>28</v>
      </c>
    </row>
    <row r="31" spans="1:7">
      <c r="A31" s="35" t="s">
        <v>12</v>
      </c>
      <c r="B31" s="35">
        <v>12.6447549443279</v>
      </c>
      <c r="D31" s="19" t="s">
        <v>30</v>
      </c>
      <c r="E31" s="45">
        <v>14.53</v>
      </c>
      <c r="F31" s="45">
        <v>1</v>
      </c>
      <c r="G31" s="35" t="s">
        <v>31</v>
      </c>
    </row>
    <row r="32" spans="1:7">
      <c r="A32" s="35" t="s">
        <v>13</v>
      </c>
      <c r="B32" s="35">
        <v>15.9883812359953</v>
      </c>
      <c r="D32" s="19" t="s">
        <v>32</v>
      </c>
      <c r="E32" s="45">
        <v>4.24</v>
      </c>
      <c r="F32" s="45">
        <v>0.33</v>
      </c>
      <c r="G32" s="35" t="s">
        <v>28</v>
      </c>
    </row>
    <row r="33" spans="1:7">
      <c r="A33" s="35" t="s">
        <v>14</v>
      </c>
      <c r="B33" s="35">
        <v>14.9534471809805</v>
      </c>
      <c r="D33" s="19" t="s">
        <v>33</v>
      </c>
      <c r="E33" s="45">
        <v>4.11</v>
      </c>
      <c r="F33" s="45">
        <v>0.89</v>
      </c>
      <c r="G33" s="35" t="s">
        <v>28</v>
      </c>
    </row>
    <row r="34" spans="1:7">
      <c r="A34" s="35" t="s">
        <v>15</v>
      </c>
      <c r="B34" s="35">
        <v>3.90485838624527</v>
      </c>
      <c r="D34" s="19" t="s">
        <v>34</v>
      </c>
      <c r="E34" s="45">
        <v>5.19</v>
      </c>
      <c r="F34" s="45">
        <v>0.89</v>
      </c>
      <c r="G34" s="35" t="s">
        <v>28</v>
      </c>
    </row>
    <row r="35" spans="1:2">
      <c r="A35" s="35" t="s">
        <v>16</v>
      </c>
      <c r="B35" s="35">
        <v>3.90485838624527</v>
      </c>
    </row>
    <row r="36" spans="1:2">
      <c r="A36" s="35" t="s">
        <v>17</v>
      </c>
      <c r="B36" s="35">
        <v>4.90485838624527</v>
      </c>
    </row>
    <row r="37" spans="1:2">
      <c r="A37" s="35" t="s">
        <v>18</v>
      </c>
      <c r="B37" s="35">
        <v>5.73206402678281</v>
      </c>
    </row>
    <row r="38" spans="1:2">
      <c r="A38" s="35" t="s">
        <v>19</v>
      </c>
      <c r="B38" s="35">
        <v>2.66013320161854</v>
      </c>
    </row>
    <row r="39" spans="1:2">
      <c r="A39" s="35" t="s">
        <v>20</v>
      </c>
      <c r="B39" s="35">
        <v>3.9478573235977</v>
      </c>
    </row>
    <row r="40" spans="1:2">
      <c r="A40" s="35" t="s">
        <v>21</v>
      </c>
      <c r="B40" s="35">
        <v>4.62340884918887</v>
      </c>
    </row>
    <row r="41" spans="1:2">
      <c r="A41" s="35" t="s">
        <v>22</v>
      </c>
      <c r="B41" s="35">
        <v>4.01734401877087</v>
      </c>
    </row>
    <row r="42" spans="1:2">
      <c r="A42" s="35" t="s">
        <v>23</v>
      </c>
      <c r="B42" s="35">
        <v>6.92710253703949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41"/>
  <sheetViews>
    <sheetView topLeftCell="A3" workbookViewId="0">
      <selection activeCell="D26" sqref="D26:D31"/>
    </sheetView>
  </sheetViews>
  <sheetFormatPr defaultColWidth="9" defaultRowHeight="14" outlineLevelCol="6"/>
  <cols>
    <col min="1" max="1" width="9" style="30"/>
    <col min="2" max="2" width="19.8181818181818" style="30" customWidth="1"/>
    <col min="3" max="3" width="16.0909090909091" style="30" customWidth="1"/>
    <col min="4" max="4" width="16.5454545454545" style="30" customWidth="1"/>
    <col min="5" max="5" width="19.9090909090909" style="30" customWidth="1"/>
    <col min="6" max="6" width="12.8181818181818" style="30"/>
    <col min="7" max="16384" width="9" style="30"/>
  </cols>
  <sheetData>
    <row r="2" ht="28" spans="1:6">
      <c r="A2" s="31"/>
      <c r="B2" s="31"/>
      <c r="C2" s="31"/>
      <c r="D2" s="32" t="s">
        <v>5</v>
      </c>
      <c r="E2" s="32" t="s">
        <v>35</v>
      </c>
      <c r="F2" s="30" t="s">
        <v>4</v>
      </c>
    </row>
    <row r="3" spans="1:6">
      <c r="A3" s="33" t="s">
        <v>1</v>
      </c>
      <c r="B3" s="34" t="s">
        <v>36</v>
      </c>
      <c r="C3" s="34" t="s">
        <v>37</v>
      </c>
      <c r="D3" s="34"/>
      <c r="E3" s="34"/>
      <c r="F3" s="34"/>
    </row>
    <row r="4" spans="1:5">
      <c r="A4" s="35" t="s">
        <v>6</v>
      </c>
      <c r="B4" s="30">
        <v>0.779</v>
      </c>
      <c r="C4" s="30">
        <v>0.751</v>
      </c>
      <c r="D4" s="30">
        <v>3.30033149171271</v>
      </c>
      <c r="E4" s="30">
        <f>(B4-C4)/0.731*454*2.05/0.025/10/D4</f>
        <v>43.2068690015365</v>
      </c>
    </row>
    <row r="5" spans="1:5">
      <c r="A5" s="35" t="s">
        <v>7</v>
      </c>
      <c r="B5" s="30">
        <v>0.868</v>
      </c>
      <c r="C5" s="30">
        <v>0.787</v>
      </c>
      <c r="D5" s="30">
        <v>10.7116022099448</v>
      </c>
      <c r="E5" s="30">
        <v>38.5108328533</v>
      </c>
    </row>
    <row r="6" spans="1:6">
      <c r="A6" s="36" t="s">
        <v>8</v>
      </c>
      <c r="B6" s="34">
        <v>0.949</v>
      </c>
      <c r="C6" s="34">
        <v>0.81</v>
      </c>
      <c r="D6" s="34">
        <v>11.1748066298343</v>
      </c>
      <c r="E6" s="34">
        <v>63.3471545335258</v>
      </c>
      <c r="F6" s="34">
        <f>AVERAGE(E4:E6)</f>
        <v>48.3549521294541</v>
      </c>
    </row>
    <row r="7" spans="1:5">
      <c r="A7" s="35" t="s">
        <v>9</v>
      </c>
      <c r="B7" s="30">
        <v>0.813</v>
      </c>
      <c r="C7" s="30">
        <v>0.767</v>
      </c>
      <c r="D7" s="30">
        <v>5.50055248618784</v>
      </c>
      <c r="E7" s="30">
        <f>(B7-C7)/0.731*454*2.05/0.025/10/D7</f>
        <v>42.5896280158003</v>
      </c>
    </row>
    <row r="8" spans="1:5">
      <c r="A8" s="35" t="s">
        <v>10</v>
      </c>
      <c r="B8" s="30">
        <v>0.797</v>
      </c>
      <c r="C8" s="30">
        <v>0.734</v>
      </c>
      <c r="D8" s="30">
        <v>5.03734806629834</v>
      </c>
      <c r="E8" s="30">
        <v>63.6928844764031</v>
      </c>
    </row>
    <row r="9" spans="1:6">
      <c r="A9" s="36" t="s">
        <v>11</v>
      </c>
      <c r="B9" s="34">
        <v>0.87</v>
      </c>
      <c r="C9" s="34">
        <v>0.782</v>
      </c>
      <c r="D9" s="34">
        <v>6.54276243093923</v>
      </c>
      <c r="E9" s="34">
        <v>68.4973624878973</v>
      </c>
      <c r="F9" s="34">
        <f>AVERAGE(E7:E9)</f>
        <v>58.2599583267002</v>
      </c>
    </row>
    <row r="10" spans="1:5">
      <c r="A10" s="35" t="s">
        <v>12</v>
      </c>
      <c r="B10" s="30">
        <v>0.782</v>
      </c>
      <c r="C10" s="30">
        <v>0.697</v>
      </c>
      <c r="D10" s="30">
        <v>7.06386740331492</v>
      </c>
      <c r="E10" s="30">
        <f t="shared" ref="E10:E16" si="0">(B10-C10)/0.731*454*2.05/0.025/10/D10</f>
        <v>61.2814052436899</v>
      </c>
    </row>
    <row r="11" spans="1:5">
      <c r="A11" s="35" t="s">
        <v>13</v>
      </c>
      <c r="B11" s="30">
        <v>0.811</v>
      </c>
      <c r="C11" s="30">
        <v>0.721</v>
      </c>
      <c r="D11" s="30">
        <v>7.17966850828729</v>
      </c>
      <c r="E11" s="30">
        <v>63.8396422747358</v>
      </c>
    </row>
    <row r="12" spans="1:6">
      <c r="A12" s="36" t="s">
        <v>14</v>
      </c>
      <c r="B12" s="34">
        <v>0.806</v>
      </c>
      <c r="C12" s="34">
        <v>0.744</v>
      </c>
      <c r="D12" s="34">
        <v>4.68994475138121</v>
      </c>
      <c r="E12" s="34">
        <v>67.3249889997488</v>
      </c>
      <c r="F12" s="34">
        <f>AVERAGE(E10:E12)</f>
        <v>64.1486788393915</v>
      </c>
    </row>
    <row r="13" spans="1:5">
      <c r="A13" s="35" t="s">
        <v>15</v>
      </c>
      <c r="B13" s="30">
        <v>0.811</v>
      </c>
      <c r="C13" s="30">
        <v>0.766</v>
      </c>
      <c r="D13" s="30">
        <v>5.2110497237569</v>
      </c>
      <c r="E13" s="30">
        <f t="shared" si="0"/>
        <v>43.9784202337069</v>
      </c>
    </row>
    <row r="14" spans="1:5">
      <c r="A14" s="35" t="s">
        <v>16</v>
      </c>
      <c r="B14" s="30">
        <v>0.781</v>
      </c>
      <c r="C14" s="30">
        <v>0.708</v>
      </c>
      <c r="D14" s="30">
        <v>6.25325966850829</v>
      </c>
      <c r="E14" s="30">
        <f t="shared" si="0"/>
        <v>59.4523088344556</v>
      </c>
    </row>
    <row r="15" spans="1:6">
      <c r="A15" s="36" t="s">
        <v>17</v>
      </c>
      <c r="B15" s="34">
        <v>0.753</v>
      </c>
      <c r="C15" s="34">
        <v>0.703</v>
      </c>
      <c r="D15" s="34">
        <v>3.82143646408839</v>
      </c>
      <c r="E15" s="34">
        <f t="shared" si="0"/>
        <v>66.6339700510711</v>
      </c>
      <c r="F15" s="34">
        <f>AVERAGE(E13:E15)</f>
        <v>56.6882330397445</v>
      </c>
    </row>
    <row r="16" spans="1:5">
      <c r="A16" s="35" t="s">
        <v>18</v>
      </c>
      <c r="B16" s="30">
        <v>0.826</v>
      </c>
      <c r="C16" s="30">
        <v>0.766</v>
      </c>
      <c r="D16" s="30">
        <v>4.7478453038674</v>
      </c>
      <c r="E16" s="30">
        <f t="shared" si="0"/>
        <v>64.3586637566441</v>
      </c>
    </row>
    <row r="17" spans="1:5">
      <c r="A17" s="35" t="s">
        <v>19</v>
      </c>
      <c r="B17" s="30">
        <v>0.852</v>
      </c>
      <c r="C17" s="30">
        <v>0.749</v>
      </c>
      <c r="D17" s="30">
        <v>6.42696132596685</v>
      </c>
      <c r="E17" s="30">
        <v>81.6176087220145</v>
      </c>
    </row>
    <row r="18" spans="1:6">
      <c r="A18" s="36" t="s">
        <v>20</v>
      </c>
      <c r="B18" s="34">
        <v>0.828</v>
      </c>
      <c r="C18" s="34">
        <v>0.753</v>
      </c>
      <c r="D18" s="34">
        <v>5.15314917127072</v>
      </c>
      <c r="E18" s="34">
        <v>74.1209329781576</v>
      </c>
      <c r="F18" s="34">
        <f>AVERAGE(E16:E18)</f>
        <v>73.3657351522721</v>
      </c>
    </row>
    <row r="19" spans="1:5">
      <c r="A19" s="35" t="s">
        <v>21</v>
      </c>
      <c r="B19" s="30">
        <v>0.827</v>
      </c>
      <c r="C19" s="30">
        <v>0.734</v>
      </c>
      <c r="D19" s="30">
        <v>6.71646408839779</v>
      </c>
      <c r="E19" s="30">
        <f>(B19-C19)/0.731*454*2.05/0.025/10/D19</f>
        <v>70.5171220988747</v>
      </c>
    </row>
    <row r="20" spans="1:5">
      <c r="A20" s="35" t="s">
        <v>22</v>
      </c>
      <c r="B20" s="30">
        <v>0.831</v>
      </c>
      <c r="C20" s="30">
        <v>0.748</v>
      </c>
      <c r="D20" s="30">
        <v>4.86364640883978</v>
      </c>
      <c r="E20" s="30">
        <v>86.909735223754</v>
      </c>
    </row>
    <row r="21" spans="1:6">
      <c r="A21" s="36" t="s">
        <v>23</v>
      </c>
      <c r="B21" s="34">
        <v>0.856</v>
      </c>
      <c r="C21" s="34">
        <v>0.764</v>
      </c>
      <c r="D21" s="34">
        <v>6.1953591160221</v>
      </c>
      <c r="E21" s="34">
        <v>75.6264422710473</v>
      </c>
      <c r="F21" s="34">
        <f>AVERAGE(E19:E21)</f>
        <v>77.684433197892</v>
      </c>
    </row>
    <row r="23" spans="1:2">
      <c r="A23" s="30" t="s">
        <v>25</v>
      </c>
      <c r="B23" s="30" t="s">
        <v>38</v>
      </c>
    </row>
    <row r="24" spans="1:7">
      <c r="A24" s="30" t="s">
        <v>6</v>
      </c>
      <c r="B24" s="30">
        <v>43.2068690015366</v>
      </c>
      <c r="E24" s="37"/>
      <c r="G24" s="37"/>
    </row>
    <row r="25" spans="1:6">
      <c r="A25" s="30" t="s">
        <v>7</v>
      </c>
      <c r="B25" s="30">
        <v>38.5108328533</v>
      </c>
      <c r="D25" s="18" t="s">
        <v>1</v>
      </c>
      <c r="E25" s="18" t="s">
        <v>4</v>
      </c>
      <c r="F25" s="18" t="s">
        <v>26</v>
      </c>
    </row>
    <row r="26" spans="1:7">
      <c r="A26" s="30" t="s">
        <v>8</v>
      </c>
      <c r="B26" s="30">
        <v>63.3471545335258</v>
      </c>
      <c r="D26" s="19" t="s">
        <v>27</v>
      </c>
      <c r="E26" s="38">
        <v>48.36</v>
      </c>
      <c r="F26" s="38">
        <v>7.62</v>
      </c>
      <c r="G26" s="30" t="s">
        <v>39</v>
      </c>
    </row>
    <row r="27" spans="1:7">
      <c r="A27" s="30" t="s">
        <v>9</v>
      </c>
      <c r="B27" s="30">
        <v>42.5896280158002</v>
      </c>
      <c r="D27" s="19" t="s">
        <v>29</v>
      </c>
      <c r="E27" s="38">
        <v>58.26</v>
      </c>
      <c r="F27" s="38">
        <v>7.96</v>
      </c>
      <c r="G27" s="30" t="s">
        <v>40</v>
      </c>
    </row>
    <row r="28" spans="1:7">
      <c r="A28" s="30" t="s">
        <v>10</v>
      </c>
      <c r="B28" s="30">
        <v>63.6928844764031</v>
      </c>
      <c r="D28" s="19" t="s">
        <v>30</v>
      </c>
      <c r="E28" s="38">
        <v>64.14</v>
      </c>
      <c r="F28" s="38">
        <v>1.75</v>
      </c>
      <c r="G28" s="30" t="s">
        <v>40</v>
      </c>
    </row>
    <row r="29" spans="1:7">
      <c r="A29" s="30" t="s">
        <v>11</v>
      </c>
      <c r="B29" s="30">
        <v>68.4973624878973</v>
      </c>
      <c r="D29" s="19" t="s">
        <v>32</v>
      </c>
      <c r="E29" s="38">
        <v>56.69</v>
      </c>
      <c r="F29" s="38">
        <v>6.68</v>
      </c>
      <c r="G29" s="30" t="s">
        <v>41</v>
      </c>
    </row>
    <row r="30" spans="1:7">
      <c r="A30" s="30" t="s">
        <v>12</v>
      </c>
      <c r="B30" s="30">
        <v>61.2814052436899</v>
      </c>
      <c r="D30" s="19" t="s">
        <v>33</v>
      </c>
      <c r="E30" s="38">
        <v>73.36</v>
      </c>
      <c r="F30" s="38">
        <v>5</v>
      </c>
      <c r="G30" s="30" t="s">
        <v>42</v>
      </c>
    </row>
    <row r="31" spans="1:7">
      <c r="A31" s="30" t="s">
        <v>13</v>
      </c>
      <c r="B31" s="30">
        <v>63.8396422747358</v>
      </c>
      <c r="D31" s="19" t="s">
        <v>34</v>
      </c>
      <c r="E31" s="38">
        <v>77.68</v>
      </c>
      <c r="F31" s="38">
        <v>4.84</v>
      </c>
      <c r="G31" s="30" t="s">
        <v>31</v>
      </c>
    </row>
    <row r="32" spans="1:6">
      <c r="A32" s="30" t="s">
        <v>14</v>
      </c>
      <c r="B32" s="30">
        <v>67.3249889997488</v>
      </c>
      <c r="F32" s="37"/>
    </row>
    <row r="33" spans="1:2">
      <c r="A33" s="30" t="s">
        <v>15</v>
      </c>
      <c r="B33" s="30">
        <v>43.9784202337069</v>
      </c>
    </row>
    <row r="34" spans="1:2">
      <c r="A34" s="30" t="s">
        <v>16</v>
      </c>
      <c r="B34" s="30">
        <v>59.4523088344556</v>
      </c>
    </row>
    <row r="35" spans="1:2">
      <c r="A35" s="30" t="s">
        <v>17</v>
      </c>
      <c r="B35" s="30">
        <v>66.6339700510711</v>
      </c>
    </row>
    <row r="36" spans="1:2">
      <c r="A36" s="30" t="s">
        <v>18</v>
      </c>
      <c r="B36" s="30">
        <v>64.3586637566441</v>
      </c>
    </row>
    <row r="37" spans="1:2">
      <c r="A37" s="30" t="s">
        <v>19</v>
      </c>
      <c r="B37" s="30">
        <v>81.6176087220145</v>
      </c>
    </row>
    <row r="38" spans="1:2">
      <c r="A38" s="30" t="s">
        <v>20</v>
      </c>
      <c r="B38" s="30">
        <v>74.1209329781576</v>
      </c>
    </row>
    <row r="39" spans="1:2">
      <c r="A39" s="30" t="s">
        <v>21</v>
      </c>
      <c r="B39" s="30">
        <v>70.5171220988747</v>
      </c>
    </row>
    <row r="40" spans="1:2">
      <c r="A40" s="30" t="s">
        <v>22</v>
      </c>
      <c r="B40" s="30">
        <v>86.909735223754</v>
      </c>
    </row>
    <row r="41" spans="1:2">
      <c r="A41" s="30" t="s">
        <v>23</v>
      </c>
      <c r="B41" s="30">
        <v>75.6264422710473</v>
      </c>
    </row>
  </sheetData>
  <mergeCells count="1">
    <mergeCell ref="B2:C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opLeftCell="A15" workbookViewId="0">
      <selection activeCell="E33" sqref="E33:E38"/>
    </sheetView>
  </sheetViews>
  <sheetFormatPr defaultColWidth="9" defaultRowHeight="14"/>
  <cols>
    <col min="2" max="2" width="12.0909090909091" customWidth="1"/>
    <col min="3" max="3" width="15.9090909090909" customWidth="1"/>
    <col min="4" max="4" width="14.7272727272727" customWidth="1"/>
    <col min="5" max="5" width="21.5454545454545" customWidth="1"/>
    <col min="6" max="6" width="12.8181818181818"/>
  </cols>
  <sheetData>
    <row r="1" spans="1:1">
      <c r="A1" s="22" t="s">
        <v>43</v>
      </c>
    </row>
    <row r="3" spans="1:1">
      <c r="A3" s="23"/>
    </row>
    <row r="4" ht="28" spans="1:6">
      <c r="A4" s="2" t="s">
        <v>1</v>
      </c>
      <c r="B4" s="4" t="s">
        <v>1</v>
      </c>
      <c r="C4" s="4" t="s">
        <v>44</v>
      </c>
      <c r="D4" s="3" t="s">
        <v>45</v>
      </c>
      <c r="E4" s="3" t="s">
        <v>46</v>
      </c>
      <c r="F4" s="4" t="s">
        <v>4</v>
      </c>
    </row>
    <row r="5" spans="1:6">
      <c r="A5" s="6" t="s">
        <v>6</v>
      </c>
      <c r="B5" s="24">
        <v>0.73</v>
      </c>
      <c r="C5" s="24">
        <v>0.601</v>
      </c>
      <c r="D5" s="24">
        <v>8.25082872928177</v>
      </c>
      <c r="E5" s="24">
        <f t="shared" ref="E5:E11" si="0">(B5-C5)/(0.56-0.05)*50/10*0.64/0.04/D5</f>
        <v>2.4525165630736</v>
      </c>
      <c r="F5" s="24"/>
    </row>
    <row r="6" spans="1:6">
      <c r="A6" s="6" t="s">
        <v>7</v>
      </c>
      <c r="B6" s="24">
        <v>0.861</v>
      </c>
      <c r="C6" s="24">
        <v>0.666</v>
      </c>
      <c r="D6" s="24">
        <v>26.7790055248619</v>
      </c>
      <c r="E6" s="24">
        <f t="shared" si="0"/>
        <v>1.14224687192806</v>
      </c>
      <c r="F6" s="24"/>
    </row>
    <row r="7" spans="1:6">
      <c r="A7" s="8" t="s">
        <v>8</v>
      </c>
      <c r="B7" s="25">
        <v>0.753</v>
      </c>
      <c r="C7" s="25">
        <v>0.644</v>
      </c>
      <c r="D7" s="26">
        <v>15.9370165745856</v>
      </c>
      <c r="E7" s="25">
        <f t="shared" si="0"/>
        <v>1.07285068919061</v>
      </c>
      <c r="F7" s="25">
        <f>AVERAGE(E5:E7)</f>
        <v>1.55587137473075</v>
      </c>
    </row>
    <row r="8" spans="1:6">
      <c r="A8" s="6" t="s">
        <v>9</v>
      </c>
      <c r="B8" s="24">
        <v>0.749</v>
      </c>
      <c r="C8" s="24">
        <v>0.63</v>
      </c>
      <c r="D8" s="24">
        <v>13.7513812154696</v>
      </c>
      <c r="E8" s="24">
        <f t="shared" si="0"/>
        <v>1.35743940002679</v>
      </c>
      <c r="F8" s="24"/>
    </row>
    <row r="9" spans="1:6">
      <c r="A9" s="6" t="s">
        <v>10</v>
      </c>
      <c r="B9" s="24">
        <v>0.738</v>
      </c>
      <c r="C9" s="24">
        <v>0.679</v>
      </c>
      <c r="D9" s="24">
        <v>12.5933701657459</v>
      </c>
      <c r="E9" s="24">
        <f t="shared" si="0"/>
        <v>0.734902717777465</v>
      </c>
      <c r="F9" s="24"/>
    </row>
    <row r="10" spans="1:6">
      <c r="A10" s="8" t="s">
        <v>11</v>
      </c>
      <c r="B10" s="25">
        <v>0.745</v>
      </c>
      <c r="C10" s="25">
        <v>0.653</v>
      </c>
      <c r="D10" s="26">
        <v>12.3569060773481</v>
      </c>
      <c r="E10" s="25">
        <f t="shared" si="0"/>
        <v>1.1678791162356</v>
      </c>
      <c r="F10" s="25">
        <f>AVERAGE(E8:E10)</f>
        <v>1.08674041134662</v>
      </c>
    </row>
    <row r="11" spans="1:6">
      <c r="A11" s="6" t="s">
        <v>12</v>
      </c>
      <c r="B11" s="24">
        <v>0.799</v>
      </c>
      <c r="C11" s="24">
        <v>0.645</v>
      </c>
      <c r="D11" s="24">
        <v>17.6596685082873</v>
      </c>
      <c r="E11" s="24">
        <f t="shared" si="0"/>
        <v>1.36791144940018</v>
      </c>
      <c r="F11" s="24"/>
    </row>
    <row r="12" spans="1:6">
      <c r="A12" s="6" t="s">
        <v>13</v>
      </c>
      <c r="B12" s="24">
        <v>0.899</v>
      </c>
      <c r="C12" s="24">
        <v>0.715</v>
      </c>
      <c r="D12" s="24">
        <v>17.9491712707182</v>
      </c>
      <c r="E12" s="24">
        <v>1.60802661374818</v>
      </c>
      <c r="F12" s="24"/>
    </row>
    <row r="13" spans="1:6">
      <c r="A13" s="8" t="s">
        <v>14</v>
      </c>
      <c r="B13" s="25">
        <v>0.708</v>
      </c>
      <c r="C13" s="25">
        <v>0.65</v>
      </c>
      <c r="D13" s="25">
        <v>11.724861878453</v>
      </c>
      <c r="E13" s="25">
        <v>0.775961312807094</v>
      </c>
      <c r="F13" s="25">
        <f>AVERAGE(E11:E13)</f>
        <v>1.25063312531849</v>
      </c>
    </row>
    <row r="14" spans="1:6">
      <c r="A14" s="6" t="s">
        <v>15</v>
      </c>
      <c r="B14" s="27">
        <v>0.827</v>
      </c>
      <c r="C14" s="27">
        <v>0.718</v>
      </c>
      <c r="D14" s="27">
        <v>18.0939226519337</v>
      </c>
      <c r="E14" s="27">
        <v>0.94496033527915</v>
      </c>
      <c r="F14" s="24"/>
    </row>
    <row r="15" spans="1:6">
      <c r="A15" s="6" t="s">
        <v>16</v>
      </c>
      <c r="B15" s="27">
        <v>0.645</v>
      </c>
      <c r="C15" s="27">
        <v>0.611</v>
      </c>
      <c r="D15" s="27">
        <v>7.23756906077348</v>
      </c>
      <c r="E15" s="27">
        <v>0.736895674300255</v>
      </c>
      <c r="F15" s="24"/>
    </row>
    <row r="16" spans="1:6">
      <c r="A16" s="8" t="s">
        <v>17</v>
      </c>
      <c r="B16" s="28">
        <v>0.645</v>
      </c>
      <c r="C16" s="28">
        <v>0.603</v>
      </c>
      <c r="D16" s="28">
        <v>9.55359116022099</v>
      </c>
      <c r="E16" s="29">
        <f t="shared" ref="E16:E22" si="1">(B16-C16)/(0.56-0.05)*50/10*0.64/0.04/D16</f>
        <v>0.689608251350506</v>
      </c>
      <c r="F16" s="25">
        <f>AVERAGE(E13,E14,E16)</f>
        <v>0.803509966478917</v>
      </c>
    </row>
    <row r="17" spans="1:6">
      <c r="A17" s="6" t="s">
        <v>18</v>
      </c>
      <c r="B17" s="24">
        <v>0.724</v>
      </c>
      <c r="C17" s="24">
        <v>0.584</v>
      </c>
      <c r="D17" s="24">
        <v>11.8696132596685</v>
      </c>
      <c r="E17" s="24">
        <f t="shared" si="1"/>
        <v>1.85016847923307</v>
      </c>
      <c r="F17" s="24"/>
    </row>
    <row r="18" spans="1:6">
      <c r="A18" s="6" t="s">
        <v>19</v>
      </c>
      <c r="B18" s="24">
        <v>0.821</v>
      </c>
      <c r="C18" s="24">
        <v>0.727</v>
      </c>
      <c r="D18" s="24">
        <v>16.0674033149171</v>
      </c>
      <c r="E18" s="24">
        <f t="shared" si="1"/>
        <v>0.917702615053312</v>
      </c>
      <c r="F18" s="24"/>
    </row>
    <row r="19" spans="1:6">
      <c r="A19" s="8" t="s">
        <v>20</v>
      </c>
      <c r="B19" s="4">
        <v>0.723</v>
      </c>
      <c r="C19" s="4">
        <v>0.63</v>
      </c>
      <c r="D19" s="4">
        <v>12.8828729281768</v>
      </c>
      <c r="E19" s="25">
        <f t="shared" si="1"/>
        <v>1.13237438383879</v>
      </c>
      <c r="F19" s="25">
        <f>AVERAGE(E17:E19)</f>
        <v>1.30008182604172</v>
      </c>
    </row>
    <row r="20" spans="1:6">
      <c r="A20" s="6" t="s">
        <v>21</v>
      </c>
      <c r="B20" s="24">
        <v>0.718</v>
      </c>
      <c r="C20" s="24">
        <v>0.633</v>
      </c>
      <c r="D20" s="24">
        <v>16.7911602209945</v>
      </c>
      <c r="E20" s="24">
        <f t="shared" si="1"/>
        <v>0.794068614547687</v>
      </c>
      <c r="F20" s="24"/>
    </row>
    <row r="21" spans="1:6">
      <c r="A21" s="6" t="s">
        <v>22</v>
      </c>
      <c r="B21" s="24">
        <v>0.775</v>
      </c>
      <c r="C21" s="24">
        <v>0.684</v>
      </c>
      <c r="D21" s="24">
        <v>12.1591160220994</v>
      </c>
      <c r="E21" s="24">
        <f t="shared" si="1"/>
        <v>1.17397595170384</v>
      </c>
      <c r="F21" s="24"/>
    </row>
    <row r="22" spans="1:6">
      <c r="A22" s="8" t="s">
        <v>23</v>
      </c>
      <c r="B22" s="25">
        <v>0.759</v>
      </c>
      <c r="C22" s="25">
        <v>0.68</v>
      </c>
      <c r="D22" s="26">
        <v>13.4883977900552</v>
      </c>
      <c r="E22" s="25">
        <f t="shared" si="1"/>
        <v>0.918727120568883</v>
      </c>
      <c r="F22" s="25">
        <f>AVERAGE(E20:E22)</f>
        <v>0.962257228940137</v>
      </c>
    </row>
    <row r="27" spans="1:9">
      <c r="A27" s="5"/>
      <c r="B27" s="6" t="s">
        <v>25</v>
      </c>
      <c r="C27" s="6" t="s">
        <v>43</v>
      </c>
      <c r="D27" s="5"/>
      <c r="E27" s="5"/>
      <c r="F27" s="5"/>
      <c r="G27" s="5"/>
      <c r="H27" s="5"/>
      <c r="I27" s="5"/>
    </row>
    <row r="28" spans="1:9">
      <c r="A28" s="5"/>
      <c r="B28" s="6" t="s">
        <v>6</v>
      </c>
      <c r="C28" s="6">
        <v>2.4525165630736</v>
      </c>
      <c r="D28" s="5"/>
      <c r="E28" s="5"/>
      <c r="F28" s="5"/>
      <c r="G28" s="5"/>
      <c r="H28" s="5"/>
      <c r="I28" s="5"/>
    </row>
    <row r="29" spans="1:10">
      <c r="A29" s="5"/>
      <c r="B29" s="6" t="s">
        <v>7</v>
      </c>
      <c r="C29" s="6">
        <v>1.14224687192806</v>
      </c>
      <c r="D29" s="5"/>
      <c r="E29" s="6"/>
      <c r="F29" s="6"/>
      <c r="G29" s="16"/>
      <c r="H29" s="16"/>
      <c r="I29" s="16"/>
      <c r="J29" s="21"/>
    </row>
    <row r="30" spans="1:10">
      <c r="A30" s="5"/>
      <c r="B30" s="6" t="s">
        <v>8</v>
      </c>
      <c r="C30" s="6">
        <v>1.07285068919061</v>
      </c>
      <c r="D30" s="5"/>
      <c r="E30" s="6"/>
      <c r="J30" s="21"/>
    </row>
    <row r="31" spans="1:5">
      <c r="A31" s="5"/>
      <c r="B31" s="6" t="s">
        <v>9</v>
      </c>
      <c r="C31" s="6">
        <v>1.35743940002678</v>
      </c>
      <c r="D31" s="5"/>
      <c r="E31" s="6"/>
    </row>
    <row r="32" spans="1:8">
      <c r="A32" s="5"/>
      <c r="B32" s="6" t="s">
        <v>10</v>
      </c>
      <c r="C32" s="6">
        <v>0.734902717777468</v>
      </c>
      <c r="D32" s="5"/>
      <c r="E32" s="17" t="s">
        <v>1</v>
      </c>
      <c r="F32" s="18" t="s">
        <v>4</v>
      </c>
      <c r="G32" s="18" t="s">
        <v>26</v>
      </c>
      <c r="H32" s="6"/>
    </row>
    <row r="33" spans="1:8">
      <c r="A33" s="5"/>
      <c r="B33" s="6" t="s">
        <v>11</v>
      </c>
      <c r="C33" s="6">
        <v>1.1678791162356</v>
      </c>
      <c r="D33" s="5"/>
      <c r="E33" s="19" t="s">
        <v>27</v>
      </c>
      <c r="F33" s="20">
        <v>1.56</v>
      </c>
      <c r="G33" s="20">
        <v>0.45</v>
      </c>
      <c r="H33" s="6" t="s">
        <v>31</v>
      </c>
    </row>
    <row r="34" spans="1:8">
      <c r="A34" s="5"/>
      <c r="B34" s="6" t="s">
        <v>12</v>
      </c>
      <c r="C34" s="6">
        <v>1.36791144940018</v>
      </c>
      <c r="D34" s="5"/>
      <c r="E34" s="19" t="s">
        <v>29</v>
      </c>
      <c r="F34" s="20">
        <v>1.09</v>
      </c>
      <c r="G34" s="20">
        <v>0.18</v>
      </c>
      <c r="H34" s="6" t="s">
        <v>31</v>
      </c>
    </row>
    <row r="35" spans="1:8">
      <c r="A35" s="5"/>
      <c r="B35" s="6" t="s">
        <v>13</v>
      </c>
      <c r="C35" s="6">
        <v>1.60802661374818</v>
      </c>
      <c r="D35" s="5"/>
      <c r="E35" s="19" t="s">
        <v>30</v>
      </c>
      <c r="F35" s="20">
        <v>1.25</v>
      </c>
      <c r="G35" s="20">
        <v>0.25</v>
      </c>
      <c r="H35" s="6" t="s">
        <v>31</v>
      </c>
    </row>
    <row r="36" spans="1:8">
      <c r="A36" s="5"/>
      <c r="B36" s="6" t="s">
        <v>14</v>
      </c>
      <c r="C36" s="6">
        <v>0.775961312807094</v>
      </c>
      <c r="D36" s="5"/>
      <c r="E36" s="19" t="s">
        <v>32</v>
      </c>
      <c r="F36" s="20">
        <v>0.79</v>
      </c>
      <c r="G36" s="20">
        <v>0.08</v>
      </c>
      <c r="H36" s="6" t="s">
        <v>31</v>
      </c>
    </row>
    <row r="37" spans="1:10">
      <c r="A37" s="5"/>
      <c r="B37" s="6" t="s">
        <v>15</v>
      </c>
      <c r="C37" s="6">
        <v>0.94496033527915</v>
      </c>
      <c r="D37" s="5"/>
      <c r="E37" s="19" t="s">
        <v>33</v>
      </c>
      <c r="F37" s="20">
        <v>1.3</v>
      </c>
      <c r="G37" s="20">
        <v>0.28</v>
      </c>
      <c r="H37" s="6" t="s">
        <v>31</v>
      </c>
      <c r="I37" s="6"/>
      <c r="J37" s="21"/>
    </row>
    <row r="38" spans="1:10">
      <c r="A38" s="5"/>
      <c r="B38" s="6" t="s">
        <v>16</v>
      </c>
      <c r="C38" s="6">
        <v>0.736895674300255</v>
      </c>
      <c r="D38" s="5"/>
      <c r="E38" s="19" t="s">
        <v>34</v>
      </c>
      <c r="F38" s="20">
        <v>0.96</v>
      </c>
      <c r="G38" s="20">
        <v>0.11</v>
      </c>
      <c r="H38" s="6" t="s">
        <v>31</v>
      </c>
      <c r="I38" s="6"/>
      <c r="J38" s="21"/>
    </row>
    <row r="39" spans="1:10">
      <c r="A39" s="5"/>
      <c r="B39" s="6" t="s">
        <v>17</v>
      </c>
      <c r="C39" s="6">
        <v>0.689608251350506</v>
      </c>
      <c r="D39" s="5"/>
      <c r="E39" s="6"/>
      <c r="F39" s="6"/>
      <c r="G39" s="6"/>
      <c r="H39" s="6"/>
      <c r="I39" s="6"/>
      <c r="J39" s="21"/>
    </row>
    <row r="40" spans="1:10">
      <c r="A40" s="5"/>
      <c r="B40" s="6" t="s">
        <v>18</v>
      </c>
      <c r="C40" s="6">
        <v>1.85016847923306</v>
      </c>
      <c r="D40" s="5"/>
      <c r="E40" s="6"/>
      <c r="F40" s="6"/>
      <c r="G40" s="6"/>
      <c r="H40" s="6"/>
      <c r="I40" s="6"/>
      <c r="J40" s="21"/>
    </row>
    <row r="41" spans="1:10">
      <c r="A41" s="5"/>
      <c r="B41" s="6" t="s">
        <v>19</v>
      </c>
      <c r="C41" s="6">
        <v>0.917702615053311</v>
      </c>
      <c r="D41" s="5"/>
      <c r="E41" s="6"/>
      <c r="F41" s="6"/>
      <c r="G41" s="6"/>
      <c r="H41" s="6"/>
      <c r="I41" s="6"/>
      <c r="J41" s="21"/>
    </row>
    <row r="42" spans="1:10">
      <c r="A42" s="5"/>
      <c r="B42" s="6" t="s">
        <v>20</v>
      </c>
      <c r="C42" s="6">
        <v>1.13237438383879</v>
      </c>
      <c r="D42" s="5"/>
      <c r="E42" s="6"/>
      <c r="F42" s="6"/>
      <c r="G42" s="6"/>
      <c r="H42" s="6"/>
      <c r="I42" s="6"/>
      <c r="J42" s="21"/>
    </row>
    <row r="43" spans="1:10">
      <c r="A43" s="5"/>
      <c r="B43" s="6" t="s">
        <v>21</v>
      </c>
      <c r="C43" s="6">
        <v>0.794068614547688</v>
      </c>
      <c r="D43" s="5"/>
      <c r="E43" s="6"/>
      <c r="F43" s="6"/>
      <c r="G43" s="6"/>
      <c r="H43" s="6"/>
      <c r="I43" s="6"/>
      <c r="J43" s="21"/>
    </row>
    <row r="44" spans="1:10">
      <c r="A44" s="5"/>
      <c r="B44" s="6" t="s">
        <v>22</v>
      </c>
      <c r="C44" s="6">
        <v>1.17397595170384</v>
      </c>
      <c r="D44" s="5"/>
      <c r="E44" s="6"/>
      <c r="F44" s="6"/>
      <c r="G44" s="6"/>
      <c r="H44" s="6"/>
      <c r="I44" s="6"/>
      <c r="J44" s="21"/>
    </row>
    <row r="45" spans="1:10">
      <c r="A45" s="5"/>
      <c r="B45" s="6" t="s">
        <v>23</v>
      </c>
      <c r="C45" s="6">
        <v>0.918727120568883</v>
      </c>
      <c r="D45" s="5"/>
      <c r="E45" s="6"/>
      <c r="F45" s="6"/>
      <c r="G45" s="6"/>
      <c r="H45" s="6"/>
      <c r="I45" s="6"/>
      <c r="J45" s="21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15" workbookViewId="0">
      <selection activeCell="F41" sqref="F41"/>
    </sheetView>
  </sheetViews>
  <sheetFormatPr defaultColWidth="8.72727272727273" defaultRowHeight="14"/>
  <cols>
    <col min="2" max="2" width="15.9090909090909" customWidth="1"/>
    <col min="3" max="3" width="19.8181818181818" customWidth="1"/>
    <col min="4" max="4" width="20.3636363636364" customWidth="1"/>
  </cols>
  <sheetData>
    <row r="1" spans="1:1">
      <c r="A1" s="1" t="s">
        <v>47</v>
      </c>
    </row>
    <row r="3" ht="28" spans="1:9">
      <c r="A3" s="2" t="s">
        <v>1</v>
      </c>
      <c r="B3" s="2" t="s">
        <v>1</v>
      </c>
      <c r="C3" s="3" t="s">
        <v>45</v>
      </c>
      <c r="D3" s="3" t="s">
        <v>48</v>
      </c>
      <c r="E3" s="4" t="s">
        <v>4</v>
      </c>
      <c r="F3" s="5"/>
      <c r="G3" s="5"/>
      <c r="H3" s="5"/>
      <c r="I3" s="5"/>
    </row>
    <row r="4" spans="1:9">
      <c r="A4" s="6" t="s">
        <v>6</v>
      </c>
      <c r="B4" s="7">
        <v>0.304</v>
      </c>
      <c r="C4" s="5">
        <v>0.165016574585635</v>
      </c>
      <c r="D4" s="5">
        <f>(0.453-B4)/0.453*0.4*0.5/10*30/7.5/0.1/C4</f>
        <v>1.59459532169656</v>
      </c>
      <c r="E4" s="5"/>
      <c r="F4" s="5"/>
      <c r="G4" s="5"/>
      <c r="H4" s="5"/>
      <c r="I4" s="5"/>
    </row>
    <row r="5" spans="1:9">
      <c r="A5" s="6" t="s">
        <v>7</v>
      </c>
      <c r="B5" s="7">
        <v>0.218</v>
      </c>
      <c r="C5" s="5">
        <v>0.535580110497238</v>
      </c>
      <c r="D5" s="5">
        <v>0.774881347147663</v>
      </c>
      <c r="E5" s="5"/>
      <c r="F5" s="5"/>
      <c r="G5" s="5"/>
      <c r="H5" s="5"/>
      <c r="I5" s="5"/>
    </row>
    <row r="6" spans="1:9">
      <c r="A6" s="8" t="s">
        <v>8</v>
      </c>
      <c r="B6" s="9">
        <v>0.245</v>
      </c>
      <c r="C6" s="10">
        <v>0.558740331491713</v>
      </c>
      <c r="D6" s="10">
        <v>0.657423310290863</v>
      </c>
      <c r="E6" s="10">
        <f>AVERAGE(D4:D6)</f>
        <v>1.00896665971169</v>
      </c>
      <c r="F6" s="5"/>
      <c r="G6" s="5"/>
      <c r="H6" s="5"/>
      <c r="I6" s="5"/>
    </row>
    <row r="7" spans="1:9">
      <c r="A7" s="6" t="s">
        <v>9</v>
      </c>
      <c r="B7" s="7">
        <v>0.294</v>
      </c>
      <c r="C7" s="5">
        <v>0.275027624309392</v>
      </c>
      <c r="D7" s="5">
        <f>(0.453-B7)/0.453*0.4*0.5/10*30/7.5/0.1/C7</f>
        <v>1.02096908516679</v>
      </c>
      <c r="E7" s="5"/>
      <c r="F7" s="5"/>
      <c r="G7" s="5"/>
      <c r="H7" s="5"/>
      <c r="I7" s="5"/>
    </row>
    <row r="8" spans="1:9">
      <c r="A8" s="6" t="s">
        <v>10</v>
      </c>
      <c r="B8" s="7">
        <v>0.301</v>
      </c>
      <c r="C8" s="5">
        <v>0.251867403314917</v>
      </c>
      <c r="D8" s="5">
        <v>1.06576979612582</v>
      </c>
      <c r="E8" s="5"/>
      <c r="F8" s="5"/>
      <c r="G8" s="5"/>
      <c r="H8" s="5"/>
      <c r="I8" s="5"/>
    </row>
    <row r="9" spans="1:9">
      <c r="A9" s="8" t="s">
        <v>11</v>
      </c>
      <c r="B9" s="9">
        <v>0.28</v>
      </c>
      <c r="C9" s="10">
        <v>0.327138121546961</v>
      </c>
      <c r="D9" s="10">
        <v>0.933913670324269</v>
      </c>
      <c r="E9" s="10">
        <f>AVERAGE(D7:D9)</f>
        <v>1.00688418387229</v>
      </c>
      <c r="F9" s="5"/>
      <c r="G9" s="5"/>
      <c r="H9" s="5"/>
      <c r="I9" s="5"/>
    </row>
    <row r="10" spans="1:9">
      <c r="A10" s="6" t="s">
        <v>12</v>
      </c>
      <c r="B10" s="7">
        <v>0.312</v>
      </c>
      <c r="C10" s="5">
        <v>0.353193370165746</v>
      </c>
      <c r="D10" s="5">
        <f t="shared" ref="D10:D16" si="0">(0.453-B10)/0.453*0.4*0.5/10*30/7.5/0.1/C10</f>
        <v>0.705014996175333</v>
      </c>
      <c r="E10" s="5"/>
      <c r="F10" s="5"/>
      <c r="G10" s="5"/>
      <c r="H10" s="5"/>
      <c r="I10" s="5"/>
    </row>
    <row r="11" spans="1:9">
      <c r="A11" s="6" t="s">
        <v>13</v>
      </c>
      <c r="B11" s="7">
        <v>0.257</v>
      </c>
      <c r="C11" s="5">
        <v>0.358983425414365</v>
      </c>
      <c r="D11" s="5">
        <v>0.964214057912638</v>
      </c>
      <c r="E11" s="5"/>
      <c r="F11" s="5"/>
      <c r="G11" s="5"/>
      <c r="H11" s="5"/>
      <c r="I11" s="5"/>
    </row>
    <row r="12" spans="1:9">
      <c r="A12" s="8" t="s">
        <v>14</v>
      </c>
      <c r="B12" s="9">
        <v>0.225</v>
      </c>
      <c r="C12" s="10">
        <v>0.234497237569061</v>
      </c>
      <c r="D12" s="10">
        <v>1.71707356042492</v>
      </c>
      <c r="E12" s="10">
        <f>AVERAGE(D10:D12)</f>
        <v>1.12876753817096</v>
      </c>
      <c r="F12" s="5"/>
      <c r="G12" s="5"/>
      <c r="H12" s="5"/>
      <c r="I12" s="5"/>
    </row>
    <row r="13" spans="1:9">
      <c r="A13" s="6" t="s">
        <v>15</v>
      </c>
      <c r="B13" s="11">
        <v>0.244</v>
      </c>
      <c r="C13" s="12">
        <v>0.361878453038674</v>
      </c>
      <c r="D13" s="13">
        <v>1.0199416948924</v>
      </c>
      <c r="E13" s="5"/>
      <c r="F13" s="5"/>
      <c r="G13" s="5"/>
      <c r="H13" s="5"/>
      <c r="I13" s="5"/>
    </row>
    <row r="14" spans="1:9">
      <c r="A14" s="6" t="s">
        <v>16</v>
      </c>
      <c r="B14" s="11">
        <v>0.269</v>
      </c>
      <c r="C14" s="12">
        <v>0.312662983425414</v>
      </c>
      <c r="D14" s="12">
        <f t="shared" si="0"/>
        <v>1.03928136552035</v>
      </c>
      <c r="E14" s="5"/>
      <c r="F14" s="5"/>
      <c r="G14" s="5"/>
      <c r="H14" s="5"/>
      <c r="I14" s="5"/>
    </row>
    <row r="15" spans="1:9">
      <c r="A15" s="8" t="s">
        <v>17</v>
      </c>
      <c r="B15" s="14">
        <v>0.277</v>
      </c>
      <c r="C15" s="15">
        <v>0.19107182320442</v>
      </c>
      <c r="D15" s="15">
        <f t="shared" si="0"/>
        <v>1.62670126777098</v>
      </c>
      <c r="E15" s="10">
        <f>AVERAGE(D13:D15)</f>
        <v>1.22864144272791</v>
      </c>
      <c r="F15" s="5"/>
      <c r="G15" s="5"/>
      <c r="H15" s="5"/>
      <c r="I15" s="5"/>
    </row>
    <row r="16" spans="1:9">
      <c r="A16" s="6" t="s">
        <v>18</v>
      </c>
      <c r="B16" s="7">
        <v>0.263</v>
      </c>
      <c r="C16" s="5">
        <v>0.23739226519337</v>
      </c>
      <c r="D16" s="5">
        <f t="shared" si="0"/>
        <v>1.41344469913027</v>
      </c>
      <c r="E16" s="5"/>
      <c r="F16" s="5"/>
      <c r="G16" s="5"/>
      <c r="H16" s="5"/>
      <c r="I16" s="5"/>
    </row>
    <row r="17" spans="1:9">
      <c r="A17" s="6" t="s">
        <v>19</v>
      </c>
      <c r="B17" s="7">
        <v>0.252</v>
      </c>
      <c r="C17" s="5">
        <v>0.321348066298343</v>
      </c>
      <c r="D17" s="5">
        <v>1.10461809061475</v>
      </c>
      <c r="E17" s="5"/>
      <c r="F17" s="5"/>
      <c r="G17" s="5"/>
      <c r="H17" s="5"/>
      <c r="I17" s="5"/>
    </row>
    <row r="18" spans="1:9">
      <c r="A18" s="8" t="s">
        <v>20</v>
      </c>
      <c r="B18" s="9">
        <v>0.259</v>
      </c>
      <c r="C18" s="10">
        <v>0.257657458563536</v>
      </c>
      <c r="D18" s="10">
        <v>1.32969120483527</v>
      </c>
      <c r="E18" s="10">
        <f>AVERAGE(D16:D18)</f>
        <v>1.2825846648601</v>
      </c>
      <c r="F18" s="5"/>
      <c r="G18" s="5"/>
      <c r="H18" s="5"/>
      <c r="I18" s="5"/>
    </row>
    <row r="19" spans="1:9">
      <c r="A19" s="6" t="s">
        <v>21</v>
      </c>
      <c r="B19" s="7">
        <v>0.214</v>
      </c>
      <c r="C19" s="5">
        <v>0.33582320441989</v>
      </c>
      <c r="D19" s="5">
        <f>(0.453-B19)/0.453*0.4*0.5/10*30/7.5/0.1/C19</f>
        <v>1.25683707865495</v>
      </c>
      <c r="E19" s="5"/>
      <c r="F19" s="5"/>
      <c r="G19" s="5"/>
      <c r="H19" s="5"/>
      <c r="I19" s="5"/>
    </row>
    <row r="20" spans="1:9">
      <c r="A20" s="6" t="s">
        <v>22</v>
      </c>
      <c r="B20" s="7">
        <v>0.285</v>
      </c>
      <c r="C20" s="5">
        <v>0.243182320441989</v>
      </c>
      <c r="D20" s="5">
        <v>1.22002595082824</v>
      </c>
      <c r="E20" s="5"/>
      <c r="F20" s="5"/>
      <c r="G20" s="5"/>
      <c r="H20" s="5"/>
      <c r="I20" s="5"/>
    </row>
    <row r="21" spans="1:9">
      <c r="A21" s="8" t="s">
        <v>23</v>
      </c>
      <c r="B21" s="9">
        <v>0.228</v>
      </c>
      <c r="C21" s="10">
        <v>0.309767955801105</v>
      </c>
      <c r="D21" s="10">
        <v>1.28273756512315</v>
      </c>
      <c r="E21" s="10">
        <f>AVERAGE(D19:D21)</f>
        <v>1.25320019820211</v>
      </c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6" t="s">
        <v>25</v>
      </c>
      <c r="B24" s="6" t="s">
        <v>49</v>
      </c>
      <c r="C24" s="6"/>
      <c r="D24" s="6"/>
      <c r="E24" s="6"/>
      <c r="F24" s="6"/>
      <c r="G24" s="6"/>
      <c r="H24" s="6"/>
      <c r="I24" s="5"/>
    </row>
    <row r="25" spans="1:8">
      <c r="A25" s="6" t="s">
        <v>6</v>
      </c>
      <c r="B25" s="6">
        <v>1.59459532169656</v>
      </c>
      <c r="C25" s="6"/>
      <c r="D25" s="6"/>
      <c r="E25" s="6"/>
      <c r="F25" s="16"/>
      <c r="G25" s="16"/>
      <c r="H25" s="5"/>
    </row>
    <row r="26" spans="1:8">
      <c r="A26" s="6" t="s">
        <v>7</v>
      </c>
      <c r="B26" s="6">
        <v>0.774881347147663</v>
      </c>
      <c r="C26" s="6"/>
      <c r="D26" s="6"/>
      <c r="E26" s="17" t="s">
        <v>1</v>
      </c>
      <c r="F26" s="18" t="s">
        <v>4</v>
      </c>
      <c r="G26" s="18" t="s">
        <v>26</v>
      </c>
      <c r="H26" s="5"/>
    </row>
    <row r="27" spans="1:8">
      <c r="A27" s="6" t="s">
        <v>8</v>
      </c>
      <c r="B27" s="6">
        <v>0.657423310290863</v>
      </c>
      <c r="C27" s="6"/>
      <c r="D27" s="6"/>
      <c r="E27" s="19" t="s">
        <v>27</v>
      </c>
      <c r="F27" s="20">
        <v>1.01</v>
      </c>
      <c r="G27" s="20">
        <v>0.29</v>
      </c>
      <c r="H27" s="6" t="s">
        <v>31</v>
      </c>
    </row>
    <row r="28" spans="1:8">
      <c r="A28" s="6" t="s">
        <v>9</v>
      </c>
      <c r="B28" s="6">
        <v>1.02096908516679</v>
      </c>
      <c r="C28" s="6"/>
      <c r="D28" s="6"/>
      <c r="E28" s="19" t="s">
        <v>29</v>
      </c>
      <c r="F28" s="20">
        <v>1.01</v>
      </c>
      <c r="G28" s="20">
        <v>0.04</v>
      </c>
      <c r="H28" s="6" t="s">
        <v>31</v>
      </c>
    </row>
    <row r="29" spans="1:8">
      <c r="A29" s="6" t="s">
        <v>10</v>
      </c>
      <c r="B29" s="6">
        <v>1.06576979612582</v>
      </c>
      <c r="C29" s="6"/>
      <c r="D29" s="6"/>
      <c r="E29" s="19" t="s">
        <v>30</v>
      </c>
      <c r="F29" s="20">
        <v>1.13</v>
      </c>
      <c r="G29" s="20">
        <v>0.3</v>
      </c>
      <c r="H29" s="6" t="s">
        <v>31</v>
      </c>
    </row>
    <row r="30" spans="1:8">
      <c r="A30" s="6" t="s">
        <v>11</v>
      </c>
      <c r="B30" s="6">
        <v>0.933913670324269</v>
      </c>
      <c r="C30" s="6"/>
      <c r="D30" s="6"/>
      <c r="E30" s="19" t="s">
        <v>32</v>
      </c>
      <c r="F30" s="20">
        <v>1.23</v>
      </c>
      <c r="G30" s="20">
        <v>0.2</v>
      </c>
      <c r="H30" s="6" t="s">
        <v>31</v>
      </c>
    </row>
    <row r="31" spans="1:8">
      <c r="A31" s="6" t="s">
        <v>12</v>
      </c>
      <c r="B31" s="6">
        <v>0.705014996175333</v>
      </c>
      <c r="C31" s="6"/>
      <c r="D31" s="6"/>
      <c r="E31" s="19" t="s">
        <v>33</v>
      </c>
      <c r="F31" s="20">
        <v>1.28</v>
      </c>
      <c r="G31" s="20">
        <v>0.09</v>
      </c>
      <c r="H31" s="21" t="s">
        <v>31</v>
      </c>
    </row>
    <row r="32" spans="1:8">
      <c r="A32" s="6" t="s">
        <v>13</v>
      </c>
      <c r="B32" s="6">
        <v>0.964214057912638</v>
      </c>
      <c r="C32" s="6"/>
      <c r="D32" s="6"/>
      <c r="E32" s="19" t="s">
        <v>34</v>
      </c>
      <c r="F32" s="20">
        <v>1.25</v>
      </c>
      <c r="G32" s="20">
        <v>0.02</v>
      </c>
      <c r="H32" s="21" t="s">
        <v>31</v>
      </c>
    </row>
    <row r="33" spans="1:9">
      <c r="A33" s="6" t="s">
        <v>14</v>
      </c>
      <c r="B33" s="6">
        <v>1.71707356042492</v>
      </c>
      <c r="C33" s="6"/>
      <c r="D33" s="6"/>
      <c r="E33" s="6"/>
      <c r="F33" s="6"/>
      <c r="G33" s="16"/>
      <c r="H33" s="6"/>
      <c r="I33" s="5"/>
    </row>
    <row r="34" spans="1:9">
      <c r="A34" s="6" t="s">
        <v>15</v>
      </c>
      <c r="B34" s="6">
        <v>1.0199416948924</v>
      </c>
      <c r="C34" s="6"/>
      <c r="D34" s="6"/>
      <c r="E34" s="6"/>
      <c r="F34" s="6"/>
      <c r="G34" s="6"/>
      <c r="H34" s="6"/>
      <c r="I34" s="5"/>
    </row>
    <row r="35" spans="1:9">
      <c r="A35" s="6" t="s">
        <v>16</v>
      </c>
      <c r="B35" s="6">
        <v>1.03928136552035</v>
      </c>
      <c r="C35" s="6"/>
      <c r="D35" s="6"/>
      <c r="E35" s="6"/>
      <c r="F35" s="6"/>
      <c r="G35" s="6"/>
      <c r="H35" s="6"/>
      <c r="I35" s="5"/>
    </row>
    <row r="36" spans="1:9">
      <c r="A36" s="6" t="s">
        <v>17</v>
      </c>
      <c r="B36" s="6">
        <v>1.62670126777098</v>
      </c>
      <c r="C36" s="6"/>
      <c r="D36" s="6"/>
      <c r="E36" s="6"/>
      <c r="F36" s="6"/>
      <c r="G36" s="6"/>
      <c r="H36" s="6"/>
      <c r="I36" s="5"/>
    </row>
    <row r="37" spans="1:9">
      <c r="A37" s="6" t="s">
        <v>18</v>
      </c>
      <c r="B37" s="6">
        <v>1.41344469913027</v>
      </c>
      <c r="C37" s="6"/>
      <c r="D37" s="6"/>
      <c r="E37" s="6"/>
      <c r="F37" s="6"/>
      <c r="G37" s="6"/>
      <c r="H37" s="6"/>
      <c r="I37" s="5"/>
    </row>
    <row r="38" spans="1:8">
      <c r="A38" s="21" t="s">
        <v>19</v>
      </c>
      <c r="B38" s="21">
        <v>1.10461809061475</v>
      </c>
      <c r="C38" s="21"/>
      <c r="D38" s="21"/>
      <c r="E38" s="21"/>
      <c r="F38" s="21"/>
      <c r="G38" s="21"/>
      <c r="H38" s="21"/>
    </row>
    <row r="39" spans="1:8">
      <c r="A39" s="21" t="s">
        <v>20</v>
      </c>
      <c r="B39" s="21">
        <v>1.32969120483527</v>
      </c>
      <c r="C39" s="21"/>
      <c r="D39" s="21"/>
      <c r="E39" s="21"/>
      <c r="F39" s="21"/>
      <c r="G39" s="21"/>
      <c r="H39" s="21"/>
    </row>
    <row r="40" spans="1:8">
      <c r="A40" s="21" t="s">
        <v>21</v>
      </c>
      <c r="B40" s="21">
        <v>1.25683707865495</v>
      </c>
      <c r="C40" s="21"/>
      <c r="D40" s="21"/>
      <c r="E40" s="21"/>
      <c r="F40" s="21"/>
      <c r="G40" s="21"/>
      <c r="H40" s="21"/>
    </row>
    <row r="41" spans="1:8">
      <c r="A41" s="21" t="s">
        <v>22</v>
      </c>
      <c r="B41" s="21">
        <v>1.22002595082824</v>
      </c>
      <c r="C41" s="21"/>
      <c r="D41" s="21"/>
      <c r="E41" s="21"/>
      <c r="F41" s="21"/>
      <c r="G41" s="21"/>
      <c r="H41" s="21"/>
    </row>
    <row r="42" spans="1:8">
      <c r="A42" s="21" t="s">
        <v>23</v>
      </c>
      <c r="B42" s="21">
        <v>1.28273756512315</v>
      </c>
      <c r="C42" s="21"/>
      <c r="D42" s="21"/>
      <c r="E42" s="21"/>
      <c r="F42" s="21"/>
      <c r="G42" s="21"/>
      <c r="H42" s="21"/>
    </row>
    <row r="43" spans="1:8">
      <c r="A43" s="21"/>
      <c r="B43" s="21"/>
      <c r="C43" s="21"/>
      <c r="D43" s="21"/>
      <c r="E43" s="21"/>
      <c r="F43" s="21"/>
      <c r="G43" s="21"/>
      <c r="H43" s="2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Cellulase</vt:lpstr>
      <vt:lpstr>Lipase</vt:lpstr>
      <vt:lpstr>Pepsin</vt:lpstr>
      <vt:lpstr>Amylase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刘奎美</dc:creator>
  <cp:lastModifiedBy>刘奎美</cp:lastModifiedBy>
  <dcterms:created xsi:type="dcterms:W3CDTF">2023-05-12T11:15:00Z</dcterms:created>
  <dcterms:modified xsi:type="dcterms:W3CDTF">2025-05-09T01:53:50Z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63E47C661D8B4D5F897C3B989C618A18_12</vt:lpwstr>
  </property>
</Properties>
</file>