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firstSheet="5" activeTab="11"/>
  </bookViews>
  <sheets>
    <sheet name="figure 1B" sheetId="2" r:id="rId1"/>
    <sheet name="figure 1C" sheetId="9" r:id="rId2"/>
    <sheet name="figure 1D" sheetId="3" r:id="rId3"/>
    <sheet name="figure 2C" sheetId="4" r:id="rId4"/>
    <sheet name="figure 3A" sheetId="10" r:id="rId5"/>
    <sheet name="figure 3B" sheetId="5" r:id="rId6"/>
    <sheet name="figure 3D" sheetId="11" r:id="rId7"/>
    <sheet name="figure 3E" sheetId="8" r:id="rId8"/>
    <sheet name="figure 4A" sheetId="12" r:id="rId9"/>
    <sheet name="figure 4B" sheetId="13" r:id="rId10"/>
    <sheet name="figure 4C" sheetId="14" r:id="rId11"/>
    <sheet name="figure 4D" sheetId="7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<sst xmlns="http://schemas.openxmlformats.org/spreadsheetml/2006/main" count="184" uniqueCount="69">
  <si>
    <t>group</t>
  </si>
  <si>
    <t>N</t>
  </si>
  <si>
    <t>T</t>
  </si>
  <si>
    <t>12-LOX</t>
  </si>
  <si>
    <t>P</t>
  </si>
  <si>
    <t>Intden</t>
  </si>
  <si>
    <t>Normal</t>
  </si>
  <si>
    <t>PDAC</t>
  </si>
  <si>
    <t>12-HETE</t>
  </si>
  <si>
    <t>days</t>
  </si>
  <si>
    <t>Tumor volume（mm3)</t>
  </si>
  <si>
    <t>Vehicle</t>
  </si>
  <si>
    <t>ML355</t>
  </si>
  <si>
    <t>IntDen</t>
  </si>
  <si>
    <t>Serum</t>
  </si>
  <si>
    <t>Tumor</t>
  </si>
  <si>
    <t>f4/80+cd11b+</t>
  </si>
  <si>
    <t>12.44 %</t>
  </si>
  <si>
    <t>35.29 %</t>
  </si>
  <si>
    <t>12.33 %</t>
  </si>
  <si>
    <t>33.53 %</t>
  </si>
  <si>
    <t>13.08 %</t>
  </si>
  <si>
    <t>30.80 %</t>
  </si>
  <si>
    <t>cd86+</t>
  </si>
  <si>
    <t>0.85 %</t>
  </si>
  <si>
    <t>22.46 %</t>
  </si>
  <si>
    <t>0.68 %</t>
  </si>
  <si>
    <t>22.82 %</t>
  </si>
  <si>
    <t>0.61 %</t>
  </si>
  <si>
    <t>22.67 %</t>
  </si>
  <si>
    <t>cd206+</t>
  </si>
  <si>
    <t>29.44 %</t>
  </si>
  <si>
    <t>17.25 %</t>
  </si>
  <si>
    <t>29.01 %</t>
  </si>
  <si>
    <t>25.81 %</t>
  </si>
  <si>
    <t>29.42 %</t>
  </si>
  <si>
    <t>23.16 %</t>
  </si>
  <si>
    <t>IL-12A</t>
  </si>
  <si>
    <t>TNF-α</t>
  </si>
  <si>
    <t>NOS2</t>
  </si>
  <si>
    <t>TGF-β</t>
  </si>
  <si>
    <t>ARG-1</t>
  </si>
  <si>
    <t>FIZZ-1</t>
  </si>
  <si>
    <t>sample</t>
  </si>
  <si>
    <t>IL-12A Cq value</t>
  </si>
  <si>
    <t>Actin Cq value</t>
  </si>
  <si>
    <t>TNF-α Cq value</t>
  </si>
  <si>
    <t>NOS2 Cq value</t>
  </si>
  <si>
    <t>TGF-β Cq value</t>
  </si>
  <si>
    <t>ARG-1 Cq value</t>
  </si>
  <si>
    <t>FIZZ-1 Cq value</t>
  </si>
  <si>
    <t>count</t>
  </si>
  <si>
    <t>EDU positive cells(%)</t>
  </si>
  <si>
    <t>average</t>
  </si>
  <si>
    <t>PC</t>
  </si>
  <si>
    <t>1-edu</t>
  </si>
  <si>
    <t>1-hoechst</t>
  </si>
  <si>
    <t>2-edu</t>
  </si>
  <si>
    <t>2-hoechst</t>
  </si>
  <si>
    <t>3-edu</t>
  </si>
  <si>
    <t>3-hoechst</t>
  </si>
  <si>
    <t>PC+ML355</t>
  </si>
  <si>
    <t>PC+M0</t>
  </si>
  <si>
    <t>PC+M0+ML355</t>
  </si>
  <si>
    <t>name</t>
  </si>
  <si>
    <t>Migration</t>
  </si>
  <si>
    <t>Invasion</t>
  </si>
  <si>
    <t>IL-10</t>
  </si>
  <si>
    <t>IL-10 Cq value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</si>
</sst>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0"/>
      <name val="Times New Roman"/>
      <charset val="0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.25"/>
      <name val="Microsoft Sans Serif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top"/>
      <protection locked="0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10" fontId="0" fillId="0" borderId="0" xfId="0" applyNumberFormat="1" applyFill="1">
      <alignment vertical="center"/>
    </xf>
    <xf numFmtId="9" fontId="0" fillId="0" borderId="0" xfId="0" applyNumberFormat="1" applyFill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3" fillId="0" borderId="0" xfId="0" applyFont="1" applyFill="1">
      <alignment vertical="center"/>
    </xf>
    <xf numFmtId="0" fontId="5" fillId="0" borderId="0" xfId="0" applyNumberFormat="1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F8" sqref="F8"/>
    </sheetView>
  </sheetViews>
  <sheetFormatPr defaultColWidth="9" defaultRowHeight="14" outlineLevelRow="5" outlineLevelCol="4"/>
  <cols>
    <col min="2" max="2" width="12.8181818181818"/>
    <col min="3" max="3" width="14"/>
  </cols>
  <sheetData>
    <row r="1" spans="1:5">
      <c r="A1" t="s">
        <v>0</v>
      </c>
      <c r="B1" s="13" t="s">
        <v>1</v>
      </c>
      <c r="C1" s="13" t="s">
        <v>2</v>
      </c>
      <c r="D1" s="13"/>
      <c r="E1" s="13"/>
    </row>
    <row r="2" spans="1:5">
      <c r="A2" s="1" t="s">
        <v>3</v>
      </c>
      <c r="B2" s="13">
        <v>46.2566137566137</v>
      </c>
      <c r="C2" s="13">
        <v>100.621693121693</v>
      </c>
      <c r="D2" s="13"/>
      <c r="E2" s="13"/>
    </row>
    <row r="3" spans="1:5">
      <c r="A3" s="1"/>
      <c r="B3" s="13">
        <v>50.6216931216931</v>
      </c>
      <c r="C3" s="13">
        <v>96.7857142857143</v>
      </c>
      <c r="D3" s="13"/>
      <c r="E3" s="13"/>
    </row>
    <row r="4" spans="1:5">
      <c r="A4" s="1"/>
      <c r="B4" s="13">
        <v>57.7645502645503</v>
      </c>
      <c r="C4" s="13">
        <v>90.7010582010582</v>
      </c>
      <c r="D4" s="13"/>
      <c r="E4" s="13"/>
    </row>
    <row r="5" ht="15.5" spans="2:5">
      <c r="B5" s="16"/>
      <c r="C5" s="13"/>
      <c r="D5" s="13"/>
      <c r="E5" s="13"/>
    </row>
    <row r="6" ht="15.5" spans="2:5">
      <c r="B6" s="16"/>
      <c r="C6" s="13"/>
      <c r="D6" s="13"/>
      <c r="E6" s="13"/>
    </row>
  </sheetData>
  <mergeCells count="1">
    <mergeCell ref="A2:A4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1"/>
  <sheetViews>
    <sheetView topLeftCell="A70" workbookViewId="0">
      <selection activeCell="J51" sqref="J51"/>
    </sheetView>
  </sheetViews>
  <sheetFormatPr defaultColWidth="8.72727272727273" defaultRowHeight="14" outlineLevelCol="6"/>
  <cols>
    <col min="6" max="6" width="12.8181818181818"/>
  </cols>
  <sheetData>
    <row r="1" spans="2:5">
      <c r="B1" t="s">
        <v>0</v>
      </c>
      <c r="C1" t="s">
        <v>43</v>
      </c>
      <c r="D1" t="s">
        <v>64</v>
      </c>
      <c r="E1" t="s">
        <v>51</v>
      </c>
    </row>
    <row r="2" spans="1:7">
      <c r="A2" s="1" t="s">
        <v>65</v>
      </c>
      <c r="B2" s="1" t="s">
        <v>54</v>
      </c>
      <c r="C2" s="1">
        <v>1</v>
      </c>
      <c r="D2">
        <v>1</v>
      </c>
      <c r="E2">
        <v>51</v>
      </c>
      <c r="F2">
        <f>AVERAGE(E2:E6)</f>
        <v>44</v>
      </c>
      <c r="G2" s="3"/>
    </row>
    <row r="3" spans="1:7">
      <c r="A3" s="1"/>
      <c r="B3" s="1"/>
      <c r="C3" s="1"/>
      <c r="D3">
        <v>2</v>
      </c>
      <c r="E3">
        <v>55</v>
      </c>
      <c r="G3" s="3"/>
    </row>
    <row r="4" spans="1:7">
      <c r="A4" s="1"/>
      <c r="B4" s="1"/>
      <c r="C4" s="1"/>
      <c r="D4">
        <v>3</v>
      </c>
      <c r="E4">
        <v>43</v>
      </c>
      <c r="G4" s="3"/>
    </row>
    <row r="5" spans="1:7">
      <c r="A5" s="1"/>
      <c r="B5" s="1"/>
      <c r="C5" s="1"/>
      <c r="D5">
        <v>4</v>
      </c>
      <c r="E5">
        <v>31</v>
      </c>
      <c r="G5" s="3"/>
    </row>
    <row r="6" spans="1:7">
      <c r="A6" s="1"/>
      <c r="B6" s="1"/>
      <c r="C6" s="1"/>
      <c r="D6">
        <v>5</v>
      </c>
      <c r="E6">
        <v>40</v>
      </c>
      <c r="G6" s="3"/>
    </row>
    <row r="7" spans="1:7">
      <c r="A7" s="1"/>
      <c r="B7" s="1"/>
      <c r="C7" s="1">
        <v>2</v>
      </c>
      <c r="D7">
        <v>1</v>
      </c>
      <c r="E7" s="3">
        <v>112</v>
      </c>
      <c r="F7">
        <f>AVERAGE(E7:E11)</f>
        <v>79.6</v>
      </c>
      <c r="G7" s="3"/>
    </row>
    <row r="8" spans="1:7">
      <c r="A8" s="1"/>
      <c r="B8" s="1"/>
      <c r="C8" s="1"/>
      <c r="D8">
        <v>2</v>
      </c>
      <c r="E8" s="3">
        <v>107</v>
      </c>
      <c r="G8" s="3"/>
    </row>
    <row r="9" spans="1:7">
      <c r="A9" s="1"/>
      <c r="B9" s="1"/>
      <c r="C9" s="1"/>
      <c r="D9">
        <v>3</v>
      </c>
      <c r="E9" s="3">
        <v>69</v>
      </c>
      <c r="G9" s="3"/>
    </row>
    <row r="10" spans="1:7">
      <c r="A10" s="1"/>
      <c r="B10" s="1"/>
      <c r="C10" s="1"/>
      <c r="D10">
        <v>4</v>
      </c>
      <c r="E10" s="3">
        <v>41</v>
      </c>
      <c r="G10" s="3"/>
    </row>
    <row r="11" spans="1:7">
      <c r="A11" s="1"/>
      <c r="B11" s="1"/>
      <c r="C11" s="1"/>
      <c r="D11">
        <v>5</v>
      </c>
      <c r="E11" s="3">
        <v>69</v>
      </c>
      <c r="G11" s="3"/>
    </row>
    <row r="12" spans="1:7">
      <c r="A12" s="1"/>
      <c r="B12" s="1"/>
      <c r="C12" s="1">
        <v>3</v>
      </c>
      <c r="D12">
        <v>1</v>
      </c>
      <c r="E12" s="3">
        <v>102</v>
      </c>
      <c r="F12">
        <f>AVERAGE(E12:E16)</f>
        <v>83</v>
      </c>
      <c r="G12" s="3"/>
    </row>
    <row r="13" spans="1:7">
      <c r="A13" s="1"/>
      <c r="B13" s="1"/>
      <c r="C13" s="1"/>
      <c r="D13">
        <v>2</v>
      </c>
      <c r="E13" s="3">
        <v>104</v>
      </c>
      <c r="G13" s="3"/>
    </row>
    <row r="14" spans="1:7">
      <c r="A14" s="1"/>
      <c r="B14" s="1"/>
      <c r="C14" s="1"/>
      <c r="D14">
        <v>3</v>
      </c>
      <c r="E14" s="3">
        <v>80</v>
      </c>
      <c r="G14" s="3"/>
    </row>
    <row r="15" spans="1:7">
      <c r="A15" s="1"/>
      <c r="B15" s="1"/>
      <c r="C15" s="1"/>
      <c r="D15">
        <v>4</v>
      </c>
      <c r="E15" s="3">
        <v>64</v>
      </c>
      <c r="G15" s="3"/>
    </row>
    <row r="16" spans="1:7">
      <c r="A16" s="1"/>
      <c r="B16" s="1"/>
      <c r="C16" s="1"/>
      <c r="D16">
        <v>5</v>
      </c>
      <c r="E16" s="3">
        <v>65</v>
      </c>
      <c r="G16" s="3"/>
    </row>
    <row r="17" spans="1:6">
      <c r="A17" s="1"/>
      <c r="B17" s="1" t="s">
        <v>61</v>
      </c>
      <c r="C17" s="1">
        <v>1</v>
      </c>
      <c r="D17">
        <v>1</v>
      </c>
      <c r="E17">
        <v>79</v>
      </c>
      <c r="F17">
        <f>AVERAGE(E17:E21)</f>
        <v>75</v>
      </c>
    </row>
    <row r="18" spans="1:5">
      <c r="A18" s="1"/>
      <c r="B18" s="1"/>
      <c r="C18" s="1"/>
      <c r="D18">
        <v>2</v>
      </c>
      <c r="E18">
        <v>81</v>
      </c>
    </row>
    <row r="19" spans="1:5">
      <c r="A19" s="1"/>
      <c r="B19" s="1"/>
      <c r="C19" s="1"/>
      <c r="D19">
        <v>3</v>
      </c>
      <c r="E19">
        <v>83</v>
      </c>
    </row>
    <row r="20" spans="1:5">
      <c r="A20" s="1"/>
      <c r="B20" s="1"/>
      <c r="C20" s="1"/>
      <c r="D20">
        <v>4</v>
      </c>
      <c r="E20" s="3">
        <v>60</v>
      </c>
    </row>
    <row r="21" spans="1:5">
      <c r="A21" s="1"/>
      <c r="B21" s="1"/>
      <c r="C21" s="1"/>
      <c r="D21">
        <v>5</v>
      </c>
      <c r="E21" s="3">
        <v>72</v>
      </c>
    </row>
    <row r="22" spans="1:6">
      <c r="A22" s="1"/>
      <c r="B22" s="1"/>
      <c r="C22" s="1">
        <v>2</v>
      </c>
      <c r="D22">
        <v>1</v>
      </c>
      <c r="E22" s="3">
        <v>65</v>
      </c>
      <c r="F22">
        <f>AVERAGE(E22:E26)</f>
        <v>79.6</v>
      </c>
    </row>
    <row r="23" spans="1:5">
      <c r="A23" s="1"/>
      <c r="B23" s="1"/>
      <c r="C23" s="1"/>
      <c r="D23">
        <v>2</v>
      </c>
      <c r="E23" s="3">
        <v>72</v>
      </c>
    </row>
    <row r="24" spans="1:5">
      <c r="A24" s="1"/>
      <c r="B24" s="1"/>
      <c r="C24" s="1"/>
      <c r="D24">
        <v>3</v>
      </c>
      <c r="E24" s="3">
        <v>84</v>
      </c>
    </row>
    <row r="25" spans="1:5">
      <c r="A25" s="1"/>
      <c r="B25" s="1"/>
      <c r="C25" s="1"/>
      <c r="D25">
        <v>4</v>
      </c>
      <c r="E25" s="3">
        <v>85</v>
      </c>
    </row>
    <row r="26" spans="1:5">
      <c r="A26" s="1"/>
      <c r="B26" s="1"/>
      <c r="C26" s="1"/>
      <c r="D26">
        <v>5</v>
      </c>
      <c r="E26" s="3">
        <v>92</v>
      </c>
    </row>
    <row r="27" spans="1:6">
      <c r="A27" s="1"/>
      <c r="B27" s="1"/>
      <c r="C27" s="1">
        <v>3</v>
      </c>
      <c r="D27">
        <v>1</v>
      </c>
      <c r="E27" s="3">
        <v>40</v>
      </c>
      <c r="F27">
        <f>AVERAGE(E27:E31)</f>
        <v>50.2</v>
      </c>
    </row>
    <row r="28" spans="1:5">
      <c r="A28" s="1"/>
      <c r="B28" s="1"/>
      <c r="C28" s="1"/>
      <c r="D28">
        <v>2</v>
      </c>
      <c r="E28" s="3">
        <v>68</v>
      </c>
    </row>
    <row r="29" spans="1:5">
      <c r="A29" s="1"/>
      <c r="B29" s="1"/>
      <c r="C29" s="1"/>
      <c r="D29">
        <v>3</v>
      </c>
      <c r="E29" s="3">
        <v>50</v>
      </c>
    </row>
    <row r="30" spans="1:5">
      <c r="A30" s="1"/>
      <c r="B30" s="1"/>
      <c r="C30" s="1"/>
      <c r="D30">
        <v>4</v>
      </c>
      <c r="E30" s="3">
        <v>58</v>
      </c>
    </row>
    <row r="31" spans="1:5">
      <c r="A31" s="1"/>
      <c r="B31" s="1"/>
      <c r="C31" s="1"/>
      <c r="D31">
        <v>5</v>
      </c>
      <c r="E31">
        <v>35</v>
      </c>
    </row>
    <row r="32" spans="1:6">
      <c r="A32" s="1"/>
      <c r="B32" s="1" t="s">
        <v>62</v>
      </c>
      <c r="C32" s="1">
        <v>1</v>
      </c>
      <c r="D32">
        <v>1</v>
      </c>
      <c r="E32">
        <v>197</v>
      </c>
      <c r="F32">
        <f>AVERAGE(E32:E36)</f>
        <v>215.2</v>
      </c>
    </row>
    <row r="33" spans="1:5">
      <c r="A33" s="1"/>
      <c r="B33" s="1"/>
      <c r="C33" s="1"/>
      <c r="D33">
        <v>2</v>
      </c>
      <c r="E33">
        <v>216</v>
      </c>
    </row>
    <row r="34" spans="1:5">
      <c r="A34" s="1"/>
      <c r="B34" s="1"/>
      <c r="C34" s="1"/>
      <c r="D34">
        <v>3</v>
      </c>
      <c r="E34">
        <v>219</v>
      </c>
    </row>
    <row r="35" spans="1:5">
      <c r="A35" s="1"/>
      <c r="B35" s="1"/>
      <c r="C35" s="1"/>
      <c r="D35">
        <v>4</v>
      </c>
      <c r="E35">
        <v>217</v>
      </c>
    </row>
    <row r="36" spans="1:5">
      <c r="A36" s="1"/>
      <c r="B36" s="1"/>
      <c r="C36" s="1"/>
      <c r="D36">
        <v>5</v>
      </c>
      <c r="E36">
        <v>227</v>
      </c>
    </row>
    <row r="37" spans="1:6">
      <c r="A37" s="1"/>
      <c r="B37" s="1"/>
      <c r="C37" s="1">
        <v>2</v>
      </c>
      <c r="D37">
        <v>1</v>
      </c>
      <c r="E37" s="3">
        <v>260</v>
      </c>
      <c r="F37">
        <f>AVERAGE(E37:E41)</f>
        <v>253.6</v>
      </c>
    </row>
    <row r="38" spans="1:5">
      <c r="A38" s="1"/>
      <c r="B38" s="1"/>
      <c r="C38" s="1"/>
      <c r="D38">
        <v>2</v>
      </c>
      <c r="E38" s="3">
        <v>261</v>
      </c>
    </row>
    <row r="39" spans="1:5">
      <c r="A39" s="1"/>
      <c r="B39" s="1"/>
      <c r="C39" s="1"/>
      <c r="D39">
        <v>3</v>
      </c>
      <c r="E39" s="3">
        <v>251</v>
      </c>
    </row>
    <row r="40" spans="1:5">
      <c r="A40" s="1"/>
      <c r="B40" s="1"/>
      <c r="C40" s="1"/>
      <c r="D40">
        <v>4</v>
      </c>
      <c r="E40" s="3">
        <v>234</v>
      </c>
    </row>
    <row r="41" spans="1:5">
      <c r="A41" s="1"/>
      <c r="B41" s="1"/>
      <c r="C41" s="1"/>
      <c r="D41">
        <v>5</v>
      </c>
      <c r="E41" s="3">
        <v>262</v>
      </c>
    </row>
    <row r="42" spans="1:6">
      <c r="A42" s="1"/>
      <c r="B42" s="1"/>
      <c r="C42" s="1">
        <v>3</v>
      </c>
      <c r="D42">
        <v>1</v>
      </c>
      <c r="E42" s="3">
        <v>294</v>
      </c>
      <c r="F42">
        <f>AVERAGE(E42:E46)</f>
        <v>294.8</v>
      </c>
    </row>
    <row r="43" spans="1:5">
      <c r="A43" s="1"/>
      <c r="B43" s="1"/>
      <c r="C43" s="1"/>
      <c r="D43">
        <v>2</v>
      </c>
      <c r="E43" s="3">
        <v>282</v>
      </c>
    </row>
    <row r="44" spans="1:5">
      <c r="A44" s="1"/>
      <c r="B44" s="1"/>
      <c r="C44" s="1"/>
      <c r="D44">
        <v>3</v>
      </c>
      <c r="E44">
        <v>298</v>
      </c>
    </row>
    <row r="45" spans="1:5">
      <c r="A45" s="1"/>
      <c r="B45" s="1"/>
      <c r="C45" s="1"/>
      <c r="D45">
        <v>4</v>
      </c>
      <c r="E45">
        <v>309</v>
      </c>
    </row>
    <row r="46" spans="1:5">
      <c r="A46" s="1"/>
      <c r="B46" s="1"/>
      <c r="C46" s="1"/>
      <c r="D46">
        <v>5</v>
      </c>
      <c r="E46">
        <v>291</v>
      </c>
    </row>
    <row r="47" spans="1:6">
      <c r="A47" s="1"/>
      <c r="B47" s="1" t="s">
        <v>63</v>
      </c>
      <c r="C47" s="1">
        <v>1</v>
      </c>
      <c r="D47">
        <v>1</v>
      </c>
      <c r="E47" s="3">
        <v>150</v>
      </c>
      <c r="F47">
        <f>AVERAGE(E47:E51)</f>
        <v>125.8</v>
      </c>
    </row>
    <row r="48" spans="1:5">
      <c r="A48" s="1"/>
      <c r="B48" s="1"/>
      <c r="C48" s="1"/>
      <c r="D48">
        <v>2</v>
      </c>
      <c r="E48" s="3">
        <v>116</v>
      </c>
    </row>
    <row r="49" spans="1:5">
      <c r="A49" s="1"/>
      <c r="B49" s="1"/>
      <c r="C49" s="1"/>
      <c r="D49">
        <v>3</v>
      </c>
      <c r="E49" s="3">
        <v>148</v>
      </c>
    </row>
    <row r="50" spans="1:5">
      <c r="A50" s="1"/>
      <c r="B50" s="1"/>
      <c r="C50" s="1"/>
      <c r="D50">
        <v>4</v>
      </c>
      <c r="E50" s="3">
        <v>92</v>
      </c>
    </row>
    <row r="51" spans="1:5">
      <c r="A51" s="1"/>
      <c r="B51" s="1"/>
      <c r="C51" s="1"/>
      <c r="D51">
        <v>5</v>
      </c>
      <c r="E51" s="3">
        <v>123</v>
      </c>
    </row>
    <row r="52" spans="1:6">
      <c r="A52" s="1"/>
      <c r="B52" s="1"/>
      <c r="C52" s="1">
        <v>2</v>
      </c>
      <c r="D52">
        <v>1</v>
      </c>
      <c r="E52" s="3">
        <v>138</v>
      </c>
      <c r="F52">
        <f>AVERAGE(E52:E56)</f>
        <v>162.2</v>
      </c>
    </row>
    <row r="53" spans="1:5">
      <c r="A53" s="1"/>
      <c r="B53" s="1"/>
      <c r="C53" s="1"/>
      <c r="D53">
        <v>2</v>
      </c>
      <c r="E53" s="3">
        <v>160</v>
      </c>
    </row>
    <row r="54" spans="1:5">
      <c r="A54" s="1"/>
      <c r="B54" s="1"/>
      <c r="C54" s="1"/>
      <c r="D54">
        <v>3</v>
      </c>
      <c r="E54" s="3">
        <v>203</v>
      </c>
    </row>
    <row r="55" spans="1:5">
      <c r="A55" s="1"/>
      <c r="B55" s="1"/>
      <c r="C55" s="1"/>
      <c r="D55">
        <v>4</v>
      </c>
      <c r="E55" s="3">
        <v>162</v>
      </c>
    </row>
    <row r="56" spans="1:5">
      <c r="A56" s="1"/>
      <c r="B56" s="1"/>
      <c r="C56" s="1"/>
      <c r="D56">
        <v>5</v>
      </c>
      <c r="E56" s="3">
        <v>148</v>
      </c>
    </row>
    <row r="57" spans="1:6">
      <c r="A57" s="1"/>
      <c r="B57" s="1"/>
      <c r="C57" s="1">
        <v>3</v>
      </c>
      <c r="D57">
        <v>1</v>
      </c>
      <c r="E57" s="3">
        <v>170</v>
      </c>
      <c r="F57">
        <f>AVERAGE(E57:E61)</f>
        <v>192.6</v>
      </c>
    </row>
    <row r="58" spans="1:5">
      <c r="A58" s="1"/>
      <c r="B58" s="1"/>
      <c r="C58" s="1"/>
      <c r="D58">
        <v>2</v>
      </c>
      <c r="E58" s="3">
        <v>172</v>
      </c>
    </row>
    <row r="59" spans="1:5">
      <c r="A59" s="1"/>
      <c r="B59" s="1"/>
      <c r="C59" s="1"/>
      <c r="D59">
        <v>3</v>
      </c>
      <c r="E59" s="3">
        <v>236</v>
      </c>
    </row>
    <row r="60" spans="1:5">
      <c r="A60" s="1"/>
      <c r="B60" s="1"/>
      <c r="C60" s="1"/>
      <c r="D60">
        <v>4</v>
      </c>
      <c r="E60" s="3">
        <v>208</v>
      </c>
    </row>
    <row r="61" spans="1:5">
      <c r="A61" s="1"/>
      <c r="B61" s="1"/>
      <c r="C61" s="1"/>
      <c r="D61">
        <v>5</v>
      </c>
      <c r="E61">
        <v>177</v>
      </c>
    </row>
    <row r="62" spans="1:6">
      <c r="A62" s="1" t="s">
        <v>66</v>
      </c>
      <c r="B62" s="1" t="s">
        <v>54</v>
      </c>
      <c r="C62" s="1">
        <v>1</v>
      </c>
      <c r="D62">
        <v>1</v>
      </c>
      <c r="E62">
        <v>77</v>
      </c>
      <c r="F62">
        <f>AVERAGE(E62:E64)</f>
        <v>76.3333333333333</v>
      </c>
    </row>
    <row r="63" spans="1:5">
      <c r="A63" s="1"/>
      <c r="B63" s="1"/>
      <c r="C63" s="1"/>
      <c r="D63">
        <v>2</v>
      </c>
      <c r="E63">
        <v>72</v>
      </c>
    </row>
    <row r="64" spans="1:5">
      <c r="A64" s="1"/>
      <c r="B64" s="1"/>
      <c r="C64" s="1"/>
      <c r="D64">
        <v>3</v>
      </c>
      <c r="E64">
        <v>80</v>
      </c>
    </row>
    <row r="65" spans="1:6">
      <c r="A65" s="1"/>
      <c r="B65" s="1"/>
      <c r="C65" s="1">
        <v>2</v>
      </c>
      <c r="D65">
        <v>1</v>
      </c>
      <c r="E65">
        <v>54</v>
      </c>
      <c r="F65">
        <f>AVERAGE(E65:E67)</f>
        <v>65.3333333333333</v>
      </c>
    </row>
    <row r="66" spans="1:5">
      <c r="A66" s="1"/>
      <c r="B66" s="1"/>
      <c r="C66" s="1"/>
      <c r="D66">
        <v>2</v>
      </c>
      <c r="E66">
        <v>80</v>
      </c>
    </row>
    <row r="67" spans="1:5">
      <c r="A67" s="1"/>
      <c r="B67" s="1"/>
      <c r="C67" s="1"/>
      <c r="D67">
        <v>3</v>
      </c>
      <c r="E67">
        <v>62</v>
      </c>
    </row>
    <row r="68" spans="1:6">
      <c r="A68" s="1"/>
      <c r="B68" s="1"/>
      <c r="C68" s="1">
        <v>3</v>
      </c>
      <c r="D68">
        <v>1</v>
      </c>
      <c r="E68">
        <v>65</v>
      </c>
      <c r="F68">
        <f>AVERAGE(E68:E70)</f>
        <v>63.3333333333333</v>
      </c>
    </row>
    <row r="69" spans="1:5">
      <c r="A69" s="1"/>
      <c r="B69" s="1"/>
      <c r="C69" s="1"/>
      <c r="D69">
        <v>2</v>
      </c>
      <c r="E69">
        <v>73</v>
      </c>
    </row>
    <row r="70" spans="1:5">
      <c r="A70" s="1"/>
      <c r="B70" s="1"/>
      <c r="C70" s="1"/>
      <c r="D70">
        <v>3</v>
      </c>
      <c r="E70">
        <v>52</v>
      </c>
    </row>
    <row r="71" spans="1:6">
      <c r="A71" s="1"/>
      <c r="B71" s="1" t="s">
        <v>61</v>
      </c>
      <c r="C71" s="1">
        <v>1</v>
      </c>
      <c r="D71">
        <v>1</v>
      </c>
      <c r="E71">
        <v>76</v>
      </c>
      <c r="F71">
        <f>AVERAGE(E71:E73)</f>
        <v>65.3333333333333</v>
      </c>
    </row>
    <row r="72" spans="1:5">
      <c r="A72" s="1"/>
      <c r="B72" s="1"/>
      <c r="C72" s="1"/>
      <c r="D72">
        <v>2</v>
      </c>
      <c r="E72">
        <v>61</v>
      </c>
    </row>
    <row r="73" spans="1:5">
      <c r="A73" s="1"/>
      <c r="B73" s="1"/>
      <c r="C73" s="1"/>
      <c r="D73">
        <v>3</v>
      </c>
      <c r="E73">
        <v>59</v>
      </c>
    </row>
    <row r="74" spans="1:6">
      <c r="A74" s="1"/>
      <c r="B74" s="1"/>
      <c r="C74" s="1">
        <v>2</v>
      </c>
      <c r="D74">
        <v>1</v>
      </c>
      <c r="E74">
        <v>66</v>
      </c>
      <c r="F74">
        <f>AVERAGE(E74:E76)</f>
        <v>68.3333333333333</v>
      </c>
    </row>
    <row r="75" spans="1:5">
      <c r="A75" s="1"/>
      <c r="B75" s="1"/>
      <c r="C75" s="1"/>
      <c r="D75">
        <v>2</v>
      </c>
      <c r="E75">
        <v>67</v>
      </c>
    </row>
    <row r="76" spans="1:5">
      <c r="A76" s="1"/>
      <c r="B76" s="1"/>
      <c r="C76" s="1"/>
      <c r="D76">
        <v>3</v>
      </c>
      <c r="E76">
        <v>72</v>
      </c>
    </row>
    <row r="77" spans="1:6">
      <c r="A77" s="1"/>
      <c r="B77" s="1"/>
      <c r="C77" s="1">
        <v>3</v>
      </c>
      <c r="D77">
        <v>1</v>
      </c>
      <c r="E77">
        <v>78</v>
      </c>
      <c r="F77">
        <f>AVERAGE(E77:E79)</f>
        <v>71</v>
      </c>
    </row>
    <row r="78" spans="1:5">
      <c r="A78" s="1"/>
      <c r="B78" s="1"/>
      <c r="C78" s="1"/>
      <c r="D78">
        <v>2</v>
      </c>
      <c r="E78">
        <v>67</v>
      </c>
    </row>
    <row r="79" spans="1:5">
      <c r="A79" s="1"/>
      <c r="B79" s="1"/>
      <c r="C79" s="1"/>
      <c r="D79">
        <v>3</v>
      </c>
      <c r="E79">
        <v>68</v>
      </c>
    </row>
    <row r="80" spans="1:6">
      <c r="A80" s="1"/>
      <c r="B80" s="1" t="s">
        <v>62</v>
      </c>
      <c r="C80" s="1">
        <v>1</v>
      </c>
      <c r="D80">
        <v>1</v>
      </c>
      <c r="E80">
        <v>133</v>
      </c>
      <c r="F80">
        <f>AVERAGE(E80:E82)</f>
        <v>133.666666666667</v>
      </c>
    </row>
    <row r="81" spans="1:5">
      <c r="A81" s="1"/>
      <c r="B81" s="1"/>
      <c r="C81" s="1"/>
      <c r="D81">
        <v>2</v>
      </c>
      <c r="E81">
        <v>125</v>
      </c>
    </row>
    <row r="82" spans="1:5">
      <c r="A82" s="1"/>
      <c r="B82" s="1"/>
      <c r="C82" s="1"/>
      <c r="D82">
        <v>3</v>
      </c>
      <c r="E82">
        <v>143</v>
      </c>
    </row>
    <row r="83" spans="1:6">
      <c r="A83" s="1"/>
      <c r="B83" s="1"/>
      <c r="C83" s="1">
        <v>2</v>
      </c>
      <c r="D83">
        <v>1</v>
      </c>
      <c r="E83">
        <v>143</v>
      </c>
      <c r="F83">
        <f>AVERAGE(E83:E85)</f>
        <v>146.666666666667</v>
      </c>
    </row>
    <row r="84" spans="1:5">
      <c r="A84" s="1"/>
      <c r="B84" s="1"/>
      <c r="C84" s="1"/>
      <c r="D84">
        <v>2</v>
      </c>
      <c r="E84">
        <v>156</v>
      </c>
    </row>
    <row r="85" spans="1:5">
      <c r="A85" s="1"/>
      <c r="B85" s="1"/>
      <c r="C85" s="1"/>
      <c r="D85">
        <v>3</v>
      </c>
      <c r="E85">
        <v>141</v>
      </c>
    </row>
    <row r="86" spans="1:6">
      <c r="A86" s="1"/>
      <c r="B86" s="1"/>
      <c r="C86" s="1">
        <v>3</v>
      </c>
      <c r="D86">
        <v>1</v>
      </c>
      <c r="E86">
        <v>157</v>
      </c>
      <c r="F86">
        <f>AVERAGE(E86:E88)</f>
        <v>160.333333333333</v>
      </c>
    </row>
    <row r="87" spans="1:5">
      <c r="A87" s="1"/>
      <c r="B87" s="1"/>
      <c r="C87" s="1"/>
      <c r="D87">
        <v>2</v>
      </c>
      <c r="E87">
        <v>158</v>
      </c>
    </row>
    <row r="88" spans="1:5">
      <c r="A88" s="1"/>
      <c r="B88" s="1"/>
      <c r="C88" s="1"/>
      <c r="D88">
        <v>3</v>
      </c>
      <c r="E88">
        <v>166</v>
      </c>
    </row>
    <row r="89" spans="1:6">
      <c r="A89" s="1"/>
      <c r="B89" s="1" t="s">
        <v>63</v>
      </c>
      <c r="C89" s="1">
        <v>1</v>
      </c>
      <c r="D89">
        <v>1</v>
      </c>
      <c r="E89">
        <v>125</v>
      </c>
      <c r="F89">
        <f>AVERAGE(E89:E91)</f>
        <v>122.666666666667</v>
      </c>
    </row>
    <row r="90" spans="1:5">
      <c r="A90" s="1"/>
      <c r="B90" s="1"/>
      <c r="C90" s="1"/>
      <c r="D90">
        <v>2</v>
      </c>
      <c r="E90">
        <v>119</v>
      </c>
    </row>
    <row r="91" spans="1:5">
      <c r="A91" s="1"/>
      <c r="B91" s="1"/>
      <c r="C91" s="1"/>
      <c r="D91">
        <v>3</v>
      </c>
      <c r="E91">
        <v>124</v>
      </c>
    </row>
    <row r="92" spans="1:6">
      <c r="A92" s="1"/>
      <c r="B92" s="1"/>
      <c r="C92" s="1">
        <v>2</v>
      </c>
      <c r="D92">
        <v>1</v>
      </c>
      <c r="E92">
        <v>89</v>
      </c>
      <c r="F92">
        <f>AVERAGE(E92:E94)</f>
        <v>100</v>
      </c>
    </row>
    <row r="93" spans="1:5">
      <c r="A93" s="1"/>
      <c r="B93" s="1"/>
      <c r="C93" s="1"/>
      <c r="D93">
        <v>2</v>
      </c>
      <c r="E93">
        <v>103</v>
      </c>
    </row>
    <row r="94" spans="1:5">
      <c r="A94" s="1"/>
      <c r="B94" s="1"/>
      <c r="C94" s="1"/>
      <c r="D94">
        <v>3</v>
      </c>
      <c r="E94">
        <v>108</v>
      </c>
    </row>
    <row r="95" spans="1:6">
      <c r="A95" s="1"/>
      <c r="B95" s="1"/>
      <c r="C95" s="1">
        <v>3</v>
      </c>
      <c r="D95">
        <v>1</v>
      </c>
      <c r="E95">
        <v>109</v>
      </c>
      <c r="F95">
        <f>AVERAGE(E95:E97)</f>
        <v>99</v>
      </c>
    </row>
    <row r="96" spans="1:5">
      <c r="A96" s="1"/>
      <c r="B96" s="1"/>
      <c r="C96" s="1"/>
      <c r="D96">
        <v>2</v>
      </c>
      <c r="E96">
        <v>91</v>
      </c>
    </row>
    <row r="97" spans="1:5">
      <c r="A97" s="1"/>
      <c r="B97" s="1"/>
      <c r="C97" s="1"/>
      <c r="D97">
        <v>3</v>
      </c>
      <c r="E97">
        <v>97</v>
      </c>
    </row>
    <row r="98" spans="1:5">
      <c r="A98" s="6"/>
      <c r="B98" s="6"/>
      <c r="C98" s="6"/>
      <c r="D98"/>
      <c r="E98" s="3"/>
    </row>
    <row r="99" spans="1:5">
      <c r="A99" s="6"/>
      <c r="B99" s="6"/>
      <c r="C99" s="6"/>
      <c r="D99"/>
      <c r="E99" s="3"/>
    </row>
    <row r="100" spans="1:5">
      <c r="A100" s="6"/>
      <c r="B100" s="6"/>
      <c r="C100" s="6"/>
      <c r="D100"/>
      <c r="E100" s="3"/>
    </row>
    <row r="101" spans="1:5">
      <c r="A101" s="6"/>
      <c r="B101" s="6"/>
      <c r="C101" s="6"/>
      <c r="D101"/>
      <c r="E101" s="3"/>
    </row>
    <row r="102" spans="1:5">
      <c r="A102" s="6"/>
      <c r="B102" s="6"/>
      <c r="C102" s="6"/>
      <c r="D102"/>
      <c r="E102" s="3"/>
    </row>
    <row r="103" spans="1:5">
      <c r="A103" s="6"/>
      <c r="B103" s="6"/>
      <c r="C103" s="6"/>
      <c r="D103"/>
      <c r="E103" s="3"/>
    </row>
    <row r="104" spans="1:5">
      <c r="A104" s="6"/>
      <c r="B104" s="6"/>
      <c r="C104" s="6"/>
      <c r="D104"/>
      <c r="E104" s="3"/>
    </row>
    <row r="105" spans="1:5">
      <c r="A105" s="6"/>
      <c r="B105" s="6"/>
      <c r="C105" s="6"/>
      <c r="D105"/>
      <c r="E105" s="3"/>
    </row>
    <row r="106" spans="1:5">
      <c r="A106" s="6"/>
      <c r="B106" s="6"/>
      <c r="C106" s="6"/>
      <c r="D106"/>
      <c r="E106" s="3"/>
    </row>
    <row r="107" spans="1:5">
      <c r="A107" s="6"/>
      <c r="B107" s="6"/>
      <c r="C107" s="6"/>
      <c r="D107"/>
      <c r="E107" s="3"/>
    </row>
    <row r="108" spans="1:5">
      <c r="A108" s="6"/>
      <c r="B108" s="6"/>
      <c r="C108" s="6"/>
      <c r="D108"/>
      <c r="E108" s="3"/>
    </row>
    <row r="109" spans="1:5">
      <c r="A109" s="6"/>
      <c r="B109" s="6"/>
      <c r="C109" s="6"/>
      <c r="D109"/>
      <c r="E109" s="3"/>
    </row>
    <row r="110" spans="1:5">
      <c r="A110" s="6"/>
      <c r="B110" s="6"/>
      <c r="C110" s="6"/>
      <c r="D110"/>
      <c r="E110" s="3"/>
    </row>
    <row r="111" spans="1:5">
      <c r="A111" s="6"/>
      <c r="B111" s="6"/>
      <c r="C111" s="6"/>
      <c r="D111"/>
      <c r="E111" s="3"/>
    </row>
    <row r="112" spans="1:5">
      <c r="A112" s="6"/>
      <c r="B112" s="6"/>
      <c r="C112" s="6"/>
      <c r="D112"/>
      <c r="E112" s="3"/>
    </row>
    <row r="113" spans="1:5">
      <c r="A113" s="6"/>
      <c r="B113" s="6"/>
      <c r="C113" s="6"/>
      <c r="D113"/>
      <c r="E113" s="3"/>
    </row>
    <row r="114" spans="1:5">
      <c r="A114" s="6"/>
      <c r="B114" s="6"/>
      <c r="C114" s="6"/>
      <c r="D114"/>
      <c r="E114" s="3"/>
    </row>
    <row r="115" spans="1:5">
      <c r="A115" s="6"/>
      <c r="B115" s="6"/>
      <c r="C115" s="6"/>
      <c r="D115"/>
      <c r="E115" s="3"/>
    </row>
    <row r="116" spans="1:5">
      <c r="A116" s="6"/>
      <c r="B116" s="6"/>
      <c r="C116" s="6"/>
      <c r="D116"/>
      <c r="E116" s="3"/>
    </row>
    <row r="117" spans="1:5">
      <c r="A117" s="6"/>
      <c r="B117" s="6"/>
      <c r="C117" s="6"/>
      <c r="D117"/>
      <c r="E117" s="3"/>
    </row>
    <row r="118" spans="1:5">
      <c r="A118" s="6"/>
      <c r="B118" s="6"/>
      <c r="C118" s="6"/>
      <c r="D118"/>
      <c r="E118" s="3"/>
    </row>
    <row r="119" spans="1:5">
      <c r="A119" s="6"/>
      <c r="B119" s="6"/>
      <c r="C119" s="6"/>
      <c r="D119"/>
      <c r="E119" s="3"/>
    </row>
    <row r="120" spans="1:5">
      <c r="A120" s="6"/>
      <c r="B120" s="6"/>
      <c r="C120" s="6"/>
      <c r="D120"/>
      <c r="E120" s="3"/>
    </row>
    <row r="121" spans="1:5">
      <c r="A121" s="6"/>
      <c r="B121" s="6"/>
      <c r="C121" s="6"/>
      <c r="D121"/>
      <c r="E121" s="3"/>
    </row>
  </sheetData>
  <mergeCells count="34">
    <mergeCell ref="A2:A61"/>
    <mergeCell ref="A62:A97"/>
    <mergeCell ref="B2:B16"/>
    <mergeCell ref="B17:B31"/>
    <mergeCell ref="B32:B46"/>
    <mergeCell ref="B47:B61"/>
    <mergeCell ref="B62:B70"/>
    <mergeCell ref="B71:B79"/>
    <mergeCell ref="B80:B88"/>
    <mergeCell ref="B89:B97"/>
    <mergeCell ref="C2:C6"/>
    <mergeCell ref="C7:C11"/>
    <mergeCell ref="C12:C16"/>
    <mergeCell ref="C17:C21"/>
    <mergeCell ref="C22:C26"/>
    <mergeCell ref="C27:C31"/>
    <mergeCell ref="C32:C36"/>
    <mergeCell ref="C37:C41"/>
    <mergeCell ref="C42:C46"/>
    <mergeCell ref="C47:C51"/>
    <mergeCell ref="C52:C56"/>
    <mergeCell ref="C57:C61"/>
    <mergeCell ref="C62:C64"/>
    <mergeCell ref="C65:C67"/>
    <mergeCell ref="C68:C70"/>
    <mergeCell ref="C71:C73"/>
    <mergeCell ref="C74:C76"/>
    <mergeCell ref="C77:C79"/>
    <mergeCell ref="C80:C82"/>
    <mergeCell ref="C83:C85"/>
    <mergeCell ref="C86:C88"/>
    <mergeCell ref="C89:C91"/>
    <mergeCell ref="C92:C94"/>
    <mergeCell ref="C95:C9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J10" sqref="J10"/>
    </sheetView>
  </sheetViews>
  <sheetFormatPr defaultColWidth="8.72727272727273" defaultRowHeight="14" outlineLevelRow="3" outlineLevelCol="2"/>
  <sheetData>
    <row r="1" spans="2:3">
      <c r="B1" s="3" t="s">
        <v>11</v>
      </c>
      <c r="C1" s="3" t="s">
        <v>12</v>
      </c>
    </row>
    <row r="2" spans="1:3">
      <c r="A2" s="1" t="s">
        <v>30</v>
      </c>
      <c r="B2" s="4">
        <v>0.102</v>
      </c>
      <c r="C2" s="4">
        <v>0.0614</v>
      </c>
    </row>
    <row r="3" spans="1:3">
      <c r="A3" s="1"/>
      <c r="B3" s="5">
        <v>0.12</v>
      </c>
      <c r="C3" s="4">
        <v>0.0709</v>
      </c>
    </row>
    <row r="4" spans="1:3">
      <c r="A4" s="1"/>
      <c r="B4" s="4">
        <v>0.0995</v>
      </c>
      <c r="C4" s="4">
        <v>0.0283</v>
      </c>
    </row>
  </sheetData>
  <mergeCells count="1">
    <mergeCell ref="A2:A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K19" sqref="K19"/>
    </sheetView>
  </sheetViews>
  <sheetFormatPr defaultColWidth="8.72727272727273" defaultRowHeight="14" outlineLevelCol="7"/>
  <sheetData>
    <row r="1" spans="3:8">
      <c r="C1" s="1" t="s">
        <v>40</v>
      </c>
      <c r="D1" s="1"/>
      <c r="E1" s="1" t="s">
        <v>67</v>
      </c>
      <c r="F1" s="1"/>
      <c r="G1" s="1" t="s">
        <v>42</v>
      </c>
      <c r="H1" s="1"/>
    </row>
    <row r="2" spans="1:8">
      <c r="A2" t="s">
        <v>0</v>
      </c>
      <c r="B2" t="s">
        <v>43</v>
      </c>
      <c r="C2" t="s">
        <v>48</v>
      </c>
      <c r="D2" t="s">
        <v>45</v>
      </c>
      <c r="E2" t="s">
        <v>68</v>
      </c>
      <c r="F2" t="s">
        <v>45</v>
      </c>
      <c r="G2" t="s">
        <v>50</v>
      </c>
      <c r="H2" t="s">
        <v>45</v>
      </c>
    </row>
    <row r="3" spans="1:8">
      <c r="A3" s="1" t="s">
        <v>11</v>
      </c>
      <c r="B3" s="1">
        <v>1</v>
      </c>
      <c r="C3" s="2">
        <v>18.7475385477906</v>
      </c>
      <c r="D3" s="2">
        <v>15.4161380514465</v>
      </c>
      <c r="E3" s="2">
        <v>33.5074723635303</v>
      </c>
      <c r="F3" s="2">
        <v>17.6396977024335</v>
      </c>
      <c r="G3" s="2">
        <v>33.09</v>
      </c>
      <c r="H3" s="2">
        <v>16.36</v>
      </c>
    </row>
    <row r="4" spans="1:8">
      <c r="A4" s="1"/>
      <c r="B4" s="1"/>
      <c r="C4" s="2">
        <v>18.8869138750285</v>
      </c>
      <c r="D4" s="2">
        <v>15.5322808536282</v>
      </c>
      <c r="E4" s="2">
        <v>33.2622061185498</v>
      </c>
      <c r="F4" s="2">
        <v>17.6240099484529</v>
      </c>
      <c r="G4" s="2">
        <v>33.03</v>
      </c>
      <c r="H4" s="2">
        <v>16.26</v>
      </c>
    </row>
    <row r="5" spans="1:8">
      <c r="A5" s="1"/>
      <c r="B5" s="1"/>
      <c r="C5" s="2">
        <v>18.6081632205527</v>
      </c>
      <c r="D5" s="2">
        <v>15.3128772476237</v>
      </c>
      <c r="E5" s="2">
        <v>33.0169398735694</v>
      </c>
      <c r="F5" s="2">
        <v>17.1865509531028</v>
      </c>
      <c r="G5" s="2">
        <v>32.32</v>
      </c>
      <c r="H5" s="2">
        <v>16.94</v>
      </c>
    </row>
    <row r="6" spans="1:8">
      <c r="A6" s="1"/>
      <c r="B6" s="1">
        <v>2</v>
      </c>
      <c r="C6" s="2">
        <v>19.2556131382866</v>
      </c>
      <c r="D6" s="2">
        <v>15.947690087857</v>
      </c>
      <c r="E6" s="2">
        <v>33.2599890261914</v>
      </c>
      <c r="F6" s="2">
        <v>18.447014349677</v>
      </c>
      <c r="G6" s="2">
        <v>33.07</v>
      </c>
      <c r="H6" s="2">
        <v>17.08</v>
      </c>
    </row>
    <row r="7" spans="1:8">
      <c r="A7" s="1"/>
      <c r="B7" s="1"/>
      <c r="C7" s="2">
        <v>19.2832068137237</v>
      </c>
      <c r="D7" s="2">
        <v>15.6515125311558</v>
      </c>
      <c r="E7" s="2">
        <v>33.2156552397419</v>
      </c>
      <c r="F7" s="2">
        <v>18.3741509225014</v>
      </c>
      <c r="G7" s="2">
        <v>33.13</v>
      </c>
      <c r="H7" s="2">
        <v>17.1</v>
      </c>
    </row>
    <row r="8" spans="1:8">
      <c r="A8" s="1"/>
      <c r="B8" s="1"/>
      <c r="C8" s="2">
        <v>18.985182688082</v>
      </c>
      <c r="D8" s="2">
        <v>15.5378787659338</v>
      </c>
      <c r="E8" s="2">
        <v>33.3043228126409</v>
      </c>
      <c r="F8" s="2">
        <v>18.4105826360892</v>
      </c>
      <c r="G8" s="2">
        <v>33.27</v>
      </c>
      <c r="H8" s="2">
        <v>17.18</v>
      </c>
    </row>
    <row r="9" spans="1:8">
      <c r="A9" s="1"/>
      <c r="B9" s="1">
        <v>3</v>
      </c>
      <c r="C9" s="2">
        <v>20.9917705910797</v>
      </c>
      <c r="D9" s="2">
        <v>17.5976641416925</v>
      </c>
      <c r="E9" s="2">
        <v>32.908911076291</v>
      </c>
      <c r="F9" s="2">
        <v>17.5976641416925</v>
      </c>
      <c r="G9" s="2">
        <v>32.9</v>
      </c>
      <c r="H9" s="2">
        <v>16.31</v>
      </c>
    </row>
    <row r="10" spans="1:8">
      <c r="A10" s="1"/>
      <c r="B10" s="1"/>
      <c r="C10" s="2">
        <v>20.9439486358573</v>
      </c>
      <c r="D10" s="2">
        <v>17.5480039083242</v>
      </c>
      <c r="E10" s="2">
        <v>33.0394638366856</v>
      </c>
      <c r="F10" s="2">
        <v>17.5480039083242</v>
      </c>
      <c r="G10" s="2">
        <v>32.72</v>
      </c>
      <c r="H10" s="2">
        <v>16.31</v>
      </c>
    </row>
    <row r="11" spans="1:8">
      <c r="A11" s="1"/>
      <c r="B11" s="1"/>
      <c r="C11" s="2">
        <v>21.0138580556454</v>
      </c>
      <c r="D11" s="2">
        <v>17.5872463499593</v>
      </c>
      <c r="E11" s="2">
        <v>32.7783583158965</v>
      </c>
      <c r="F11" s="2">
        <v>17.5872463499593</v>
      </c>
      <c r="G11" s="2">
        <v>32.51</v>
      </c>
      <c r="H11" s="2">
        <v>16.38</v>
      </c>
    </row>
    <row r="12" spans="1:8">
      <c r="A12" s="1" t="s">
        <v>12</v>
      </c>
      <c r="B12" s="1">
        <v>4</v>
      </c>
      <c r="C12" s="2">
        <v>22.0285971502676</v>
      </c>
      <c r="D12" s="2">
        <v>17.0475611939885</v>
      </c>
      <c r="E12" s="2">
        <v>33.8046088770833</v>
      </c>
      <c r="F12" s="2">
        <v>18.2196776556697</v>
      </c>
      <c r="G12" s="2">
        <v>33.38</v>
      </c>
      <c r="H12" s="2">
        <v>16.29</v>
      </c>
    </row>
    <row r="13" spans="1:8">
      <c r="A13" s="1"/>
      <c r="B13" s="1"/>
      <c r="C13" s="2">
        <v>22.0608716475853</v>
      </c>
      <c r="D13" s="2">
        <v>17.1321322590881</v>
      </c>
      <c r="E13" s="2">
        <v>34.7277064616405</v>
      </c>
      <c r="F13" s="2">
        <v>18.5042872342517</v>
      </c>
      <c r="G13" s="2">
        <v>33.3</v>
      </c>
      <c r="H13" s="2">
        <v>16.24</v>
      </c>
    </row>
    <row r="14" spans="1:8">
      <c r="A14" s="1"/>
      <c r="B14" s="1"/>
      <c r="C14" s="2">
        <v>22.0447343989265</v>
      </c>
      <c r="D14" s="2">
        <v>17.1509074511028</v>
      </c>
      <c r="E14" s="2">
        <v>34.8161744503513</v>
      </c>
      <c r="F14" s="2">
        <v>18.3619824449607</v>
      </c>
      <c r="G14" s="2">
        <v>33.75</v>
      </c>
      <c r="H14" s="2">
        <v>16.19</v>
      </c>
    </row>
    <row r="15" spans="1:8">
      <c r="A15" s="1"/>
      <c r="B15" s="1">
        <v>5</v>
      </c>
      <c r="C15" s="2">
        <v>19.2675773518188</v>
      </c>
      <c r="D15" s="2">
        <v>14.785523403587</v>
      </c>
      <c r="E15" s="2">
        <v>34.904642439062</v>
      </c>
      <c r="F15" s="2">
        <v>17.1065244870408</v>
      </c>
      <c r="G15" s="2">
        <v>33.9</v>
      </c>
      <c r="H15" s="2">
        <v>16.21</v>
      </c>
    </row>
    <row r="16" spans="1:8">
      <c r="A16" s="1"/>
      <c r="B16" s="1"/>
      <c r="C16" s="2">
        <v>19.2553001872896</v>
      </c>
      <c r="D16" s="2">
        <v>14.958593430184</v>
      </c>
      <c r="E16" s="2">
        <v>33.7541245635118</v>
      </c>
      <c r="F16" s="2">
        <v>17.0929087592702</v>
      </c>
      <c r="G16" s="2">
        <v>33.67</v>
      </c>
      <c r="H16" s="2">
        <v>16.24</v>
      </c>
    </row>
    <row r="17" spans="1:8">
      <c r="A17" s="1"/>
      <c r="B17" s="1"/>
      <c r="C17" s="2">
        <v>19.6816156908093</v>
      </c>
      <c r="D17" s="2">
        <v>14.6470285232153</v>
      </c>
      <c r="E17" s="2">
        <v>33.7793667202975</v>
      </c>
      <c r="F17" s="2">
        <v>17.1201402148113</v>
      </c>
      <c r="G17" s="2">
        <v>33.61</v>
      </c>
      <c r="H17" s="2">
        <v>16.3</v>
      </c>
    </row>
    <row r="18" spans="1:8">
      <c r="A18" s="1"/>
      <c r="B18" s="1">
        <v>6</v>
      </c>
      <c r="C18" s="2">
        <v>19.0206556872714</v>
      </c>
      <c r="D18" s="2">
        <v>14.662944377654</v>
      </c>
      <c r="E18" s="2">
        <v>33.805272223552</v>
      </c>
      <c r="F18" s="2">
        <v>17.3490626753749</v>
      </c>
      <c r="G18" s="2">
        <v>33.7</v>
      </c>
      <c r="H18" s="2">
        <v>16.18</v>
      </c>
    </row>
    <row r="19" spans="1:8">
      <c r="A19" s="1"/>
      <c r="B19" s="1"/>
      <c r="C19" s="2">
        <v>18.8866396214416</v>
      </c>
      <c r="D19" s="2">
        <v>14.4984753004826</v>
      </c>
      <c r="E19" s="2">
        <v>33.9457207027272</v>
      </c>
      <c r="F19" s="2">
        <v>17.3057015164586</v>
      </c>
      <c r="G19" s="2">
        <v>33.83</v>
      </c>
      <c r="H19" s="2">
        <v>16.2</v>
      </c>
    </row>
    <row r="20" spans="1:8">
      <c r="A20" s="1"/>
      <c r="B20" s="1"/>
      <c r="C20" s="2">
        <v>19.1050359033194</v>
      </c>
      <c r="D20" s="2">
        <v>14.619299264318</v>
      </c>
      <c r="E20" s="2">
        <v>33.6648237443767</v>
      </c>
      <c r="F20" s="2">
        <v>17.3924238342911</v>
      </c>
      <c r="G20" s="2">
        <v>33.52</v>
      </c>
      <c r="H20" s="2">
        <v>16.28</v>
      </c>
    </row>
  </sheetData>
  <mergeCells count="11">
    <mergeCell ref="C1:D1"/>
    <mergeCell ref="E1:F1"/>
    <mergeCell ref="G1:H1"/>
    <mergeCell ref="A3:A11"/>
    <mergeCell ref="A12:A20"/>
    <mergeCell ref="B3:B5"/>
    <mergeCell ref="B6:B8"/>
    <mergeCell ref="B9:B11"/>
    <mergeCell ref="B12:B14"/>
    <mergeCell ref="B15:B17"/>
    <mergeCell ref="B18:B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G3" sqref="G3"/>
    </sheetView>
  </sheetViews>
  <sheetFormatPr defaultColWidth="8.72727272727273" defaultRowHeight="14" outlineLevelRow="3" outlineLevelCol="2"/>
  <cols>
    <col min="2" max="3" width="12.8181818181818"/>
  </cols>
  <sheetData>
    <row r="1" spans="1:3">
      <c r="A1" t="s">
        <v>0</v>
      </c>
      <c r="B1" s="13" t="s">
        <v>4</v>
      </c>
      <c r="C1" s="13" t="s">
        <v>2</v>
      </c>
    </row>
    <row r="2" spans="1:3">
      <c r="A2" s="1" t="s">
        <v>5</v>
      </c>
      <c r="B2" s="13">
        <v>540124.167666667</v>
      </c>
      <c r="C2" s="13">
        <v>682905.381666667</v>
      </c>
    </row>
    <row r="3" spans="1:3">
      <c r="A3" s="1"/>
      <c r="B3" s="13">
        <v>103530.242333333</v>
      </c>
      <c r="C3" s="13">
        <v>670130.361333333</v>
      </c>
    </row>
    <row r="4" spans="1:3">
      <c r="A4" s="1"/>
      <c r="B4" s="13">
        <v>786225.335</v>
      </c>
      <c r="C4" s="13">
        <v>703875.692333333</v>
      </c>
    </row>
  </sheetData>
  <mergeCells count="1">
    <mergeCell ref="A2:A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9" sqref="E9"/>
    </sheetView>
  </sheetViews>
  <sheetFormatPr defaultColWidth="9" defaultRowHeight="14" outlineLevelCol="4"/>
  <cols>
    <col min="2" max="3" width="12.8181818181818"/>
    <col min="4" max="5" width="14"/>
  </cols>
  <sheetData>
    <row r="1" spans="1:5">
      <c r="A1" t="s">
        <v>0</v>
      </c>
      <c r="B1" s="13" t="s">
        <v>6</v>
      </c>
      <c r="C1" s="13" t="s">
        <v>7</v>
      </c>
      <c r="D1" s="13" t="s">
        <v>4</v>
      </c>
      <c r="E1" s="13" t="s">
        <v>2</v>
      </c>
    </row>
    <row r="2" spans="1:5">
      <c r="A2" s="1" t="s">
        <v>8</v>
      </c>
      <c r="B2" s="14">
        <v>242.5493592</v>
      </c>
      <c r="C2" s="14">
        <v>300.3223672</v>
      </c>
      <c r="D2" s="15">
        <v>507.817316549162</v>
      </c>
      <c r="E2" s="15">
        <v>753.062604889505</v>
      </c>
    </row>
    <row r="3" spans="1:5">
      <c r="A3" s="1"/>
      <c r="B3" s="14">
        <v>235.5562399</v>
      </c>
      <c r="C3" s="14">
        <v>299.2892681</v>
      </c>
      <c r="D3" s="15">
        <v>572.563673255808</v>
      </c>
      <c r="E3" s="15">
        <v>641.35961787685</v>
      </c>
    </row>
    <row r="4" spans="1:5">
      <c r="A4" s="1"/>
      <c r="B4" s="14">
        <v>222.5991859</v>
      </c>
      <c r="C4" s="14">
        <v>296.8801767</v>
      </c>
      <c r="D4" s="15">
        <v>506.612049311302</v>
      </c>
      <c r="E4" s="15">
        <v>747.050338517033</v>
      </c>
    </row>
    <row r="5" spans="1:5">
      <c r="A5" s="1"/>
      <c r="B5" s="14">
        <v>268.5179704</v>
      </c>
      <c r="C5" s="14">
        <v>294.5206955</v>
      </c>
      <c r="D5" s="15">
        <v>573.294439601517</v>
      </c>
      <c r="E5" s="15">
        <v>806.738707451178</v>
      </c>
    </row>
    <row r="6" spans="1:5">
      <c r="A6" s="1"/>
      <c r="B6" s="14">
        <v>267.3409142</v>
      </c>
      <c r="C6" s="14">
        <v>291.8821438</v>
      </c>
      <c r="D6" s="15">
        <v>468.889174122007</v>
      </c>
      <c r="E6" s="15">
        <v>629.784602898702</v>
      </c>
    </row>
    <row r="7" spans="1:5">
      <c r="A7" s="1"/>
      <c r="B7" s="14">
        <v>277.0114097</v>
      </c>
      <c r="C7" s="14">
        <v>290.8420862</v>
      </c>
      <c r="D7" s="15">
        <v>465.312510102165</v>
      </c>
      <c r="E7" s="15">
        <v>617.797163319062</v>
      </c>
    </row>
    <row r="8" spans="1:5">
      <c r="A8" s="1"/>
      <c r="B8" s="14">
        <v>276.0113308</v>
      </c>
      <c r="C8" s="14">
        <v>287.4955744</v>
      </c>
      <c r="D8" s="13"/>
      <c r="E8" s="13"/>
    </row>
    <row r="9" spans="1:5">
      <c r="A9" s="1"/>
      <c r="B9" s="14">
        <v>271.5643138</v>
      </c>
      <c r="C9" s="14">
        <v>285.7322394</v>
      </c>
      <c r="D9" s="13"/>
      <c r="E9" s="13"/>
    </row>
    <row r="10" spans="1:5">
      <c r="A10" s="1"/>
      <c r="B10" s="14">
        <v>268.8641031</v>
      </c>
      <c r="C10" s="14">
        <v>285.6473789</v>
      </c>
      <c r="D10" s="13"/>
      <c r="E10" s="13"/>
    </row>
    <row r="11" spans="2:5">
      <c r="B11" s="13"/>
      <c r="C11" s="13"/>
      <c r="D11" s="13"/>
      <c r="E11" s="13"/>
    </row>
  </sheetData>
  <mergeCells count="1">
    <mergeCell ref="A2:A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M15" sqref="M15"/>
    </sheetView>
  </sheetViews>
  <sheetFormatPr defaultColWidth="8.72727272727273" defaultRowHeight="14"/>
  <cols>
    <col min="1" max="16384" width="8.72727272727273" style="10"/>
  </cols>
  <sheetData>
    <row r="1" spans="1:25">
      <c r="A1" s="11" t="s">
        <v>9</v>
      </c>
      <c r="B1" s="11" t="s">
        <v>10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>
      <c r="A2" s="11"/>
      <c r="B2" s="11" t="s">
        <v>11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 t="s">
        <v>12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>
      <c r="A3" s="10">
        <v>0</v>
      </c>
      <c r="B3" s="10">
        <v>0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</row>
    <row r="4" spans="1:25">
      <c r="A4" s="10">
        <v>5</v>
      </c>
      <c r="B4" s="10">
        <v>0.785</v>
      </c>
      <c r="C4" s="10">
        <v>3.14</v>
      </c>
      <c r="D4" s="10">
        <v>0.785</v>
      </c>
      <c r="E4" s="10">
        <v>2.09333333333333</v>
      </c>
      <c r="F4" s="10">
        <v>0.523333333333333</v>
      </c>
      <c r="G4" s="10">
        <v>1.04666666666667</v>
      </c>
      <c r="H4" s="10">
        <v>2.09333333333333</v>
      </c>
      <c r="I4" s="10">
        <v>1.04666666666667</v>
      </c>
      <c r="J4" s="10">
        <v>0.523333333333333</v>
      </c>
      <c r="K4" s="10">
        <v>1.04666666666667</v>
      </c>
      <c r="L4" s="10">
        <v>1.04666666666667</v>
      </c>
      <c r="M4" s="10">
        <v>4.71</v>
      </c>
      <c r="N4" s="10">
        <v>0.523333333333333</v>
      </c>
      <c r="O4" s="10">
        <v>0.523333333333333</v>
      </c>
      <c r="P4" s="10">
        <v>2.09333333333333</v>
      </c>
      <c r="Q4" s="10">
        <v>2.09333333333333</v>
      </c>
      <c r="R4" s="10">
        <v>4.71</v>
      </c>
      <c r="S4" s="10">
        <v>2.09333333333333</v>
      </c>
      <c r="T4" s="10">
        <v>1.04666666666667</v>
      </c>
      <c r="U4" s="10">
        <v>2.512</v>
      </c>
      <c r="V4" s="10">
        <v>2.09333333333333</v>
      </c>
      <c r="W4" s="10">
        <v>0.523333333333333</v>
      </c>
      <c r="X4" s="10">
        <v>1.04666666666667</v>
      </c>
      <c r="Y4" s="10">
        <v>3.14</v>
      </c>
    </row>
    <row r="5" spans="1:25">
      <c r="A5" s="10">
        <v>15</v>
      </c>
      <c r="B5" s="10">
        <v>0.785</v>
      </c>
      <c r="C5" s="10">
        <v>3.925</v>
      </c>
      <c r="D5" s="10">
        <v>1.30833333333333</v>
      </c>
      <c r="E5" s="10">
        <v>8.37333333333333</v>
      </c>
      <c r="F5" s="10">
        <v>6.28</v>
      </c>
      <c r="G5" s="10">
        <v>8.37333333333333</v>
      </c>
      <c r="H5" s="10">
        <v>2.09333333333333</v>
      </c>
      <c r="I5" s="10">
        <v>4.18666666666667</v>
      </c>
      <c r="J5" s="10">
        <v>6.28</v>
      </c>
      <c r="K5" s="10">
        <v>4.71</v>
      </c>
      <c r="L5" s="10">
        <v>10.4666666666667</v>
      </c>
      <c r="M5" s="10">
        <v>4.71</v>
      </c>
      <c r="N5" s="10">
        <v>0.785</v>
      </c>
      <c r="O5" s="10">
        <v>2.09333333333333</v>
      </c>
      <c r="P5" s="10">
        <v>3.27083333333333</v>
      </c>
      <c r="Q5" s="10">
        <v>6.28</v>
      </c>
      <c r="R5" s="10">
        <v>3.14</v>
      </c>
      <c r="S5" s="10">
        <v>2.09333333333333</v>
      </c>
      <c r="T5" s="10">
        <v>8.37333333333333</v>
      </c>
      <c r="U5" s="10">
        <v>6.28</v>
      </c>
      <c r="V5" s="10">
        <v>3.14</v>
      </c>
      <c r="W5" s="10">
        <v>6.28</v>
      </c>
      <c r="X5" s="10">
        <v>6.28</v>
      </c>
      <c r="Y5" s="10">
        <v>4.18666666666667</v>
      </c>
    </row>
    <row r="6" spans="1:25">
      <c r="A6" s="10">
        <v>20</v>
      </c>
      <c r="B6" s="10">
        <v>20.2295546666667</v>
      </c>
      <c r="C6" s="10">
        <v>27.570456</v>
      </c>
      <c r="D6" s="10">
        <v>45.372686</v>
      </c>
      <c r="E6" s="10">
        <v>33</v>
      </c>
      <c r="F6" s="10">
        <v>47</v>
      </c>
      <c r="G6" s="10">
        <v>22</v>
      </c>
      <c r="H6" s="10">
        <v>45</v>
      </c>
      <c r="I6" s="10">
        <v>38</v>
      </c>
      <c r="J6" s="10">
        <v>51</v>
      </c>
      <c r="K6" s="10">
        <v>58</v>
      </c>
      <c r="L6" s="10">
        <v>37.68</v>
      </c>
      <c r="M6" s="10">
        <v>37.68</v>
      </c>
      <c r="N6" s="10">
        <v>6.27822066666667</v>
      </c>
      <c r="O6" s="10">
        <v>21.4776</v>
      </c>
      <c r="P6" s="10">
        <v>37.232236</v>
      </c>
      <c r="Q6" s="10">
        <v>23.55</v>
      </c>
      <c r="R6" s="10">
        <v>25.12</v>
      </c>
      <c r="S6" s="10">
        <v>28.26</v>
      </c>
      <c r="T6" s="10">
        <v>26</v>
      </c>
      <c r="U6" s="10">
        <v>42</v>
      </c>
      <c r="V6" s="10">
        <v>34</v>
      </c>
      <c r="W6" s="10">
        <v>28</v>
      </c>
      <c r="X6" s="10">
        <v>31</v>
      </c>
      <c r="Y6" s="10">
        <v>23</v>
      </c>
    </row>
    <row r="7" spans="1:25">
      <c r="A7" s="10">
        <v>25</v>
      </c>
      <c r="B7" s="10">
        <v>96.493456</v>
      </c>
      <c r="C7" s="10">
        <v>104.471986666667</v>
      </c>
      <c r="D7" s="10">
        <v>190.148352</v>
      </c>
      <c r="E7" s="12">
        <f>3.14*6.5*6.8*4.1/6</f>
        <v>94.8384666666667</v>
      </c>
      <c r="F7" s="12">
        <f>3.14*7.6*6.4*5/6</f>
        <v>127.274666666667</v>
      </c>
      <c r="G7" s="12">
        <f>3.14*6.7*5.9*4.3/6</f>
        <v>88.9556766666667</v>
      </c>
      <c r="H7" s="12">
        <f>3.14*8.2*7.1*5/6</f>
        <v>152.342333333333</v>
      </c>
      <c r="I7" s="12">
        <f>3.14*10*7.8*3.4/6</f>
        <v>138.788</v>
      </c>
      <c r="J7" s="12">
        <f>3.14*7.1*7.5*6.5/6</f>
        <v>181.13875</v>
      </c>
      <c r="K7" s="12">
        <f>3.14*8.1*6.9*5.4/6</f>
        <v>157.94514</v>
      </c>
      <c r="L7" s="12">
        <f>3.14*7.1*8*4.1/6</f>
        <v>121.873866666667</v>
      </c>
      <c r="M7" s="12">
        <f>3.14*6.2*7.3*5.4/6</f>
        <v>127.90476</v>
      </c>
      <c r="N7" s="10">
        <v>59.41822</v>
      </c>
      <c r="O7" s="10">
        <v>123.556906666667</v>
      </c>
      <c r="P7" s="10">
        <v>130.73076</v>
      </c>
      <c r="Q7" s="10">
        <v>104.771333333333</v>
      </c>
      <c r="R7" s="10">
        <v>78.4686</v>
      </c>
      <c r="S7" s="10">
        <v>98.3238666666667</v>
      </c>
      <c r="T7" s="10">
        <v>99.34803</v>
      </c>
      <c r="U7" s="10">
        <v>153.89454</v>
      </c>
      <c r="V7" s="12">
        <f>3.14*6.8*7.5*4.1/6</f>
        <v>109.429</v>
      </c>
      <c r="W7" s="12">
        <f>3.14*6.1*6*3.8/6</f>
        <v>72.7852</v>
      </c>
      <c r="X7" s="12">
        <f>3.14*7.2*7.3*3.3/6</f>
        <v>90.77112</v>
      </c>
      <c r="Y7" s="12">
        <f>3.14*6.5*7.9*3/6</f>
        <v>80.6195</v>
      </c>
    </row>
    <row r="8" spans="1:25">
      <c r="A8" s="10">
        <v>30</v>
      </c>
      <c r="B8" s="10">
        <v>246.687192</v>
      </c>
      <c r="C8" s="10">
        <v>219.45303</v>
      </c>
      <c r="D8" s="10">
        <v>289.483194</v>
      </c>
      <c r="E8" s="10">
        <v>183.376</v>
      </c>
      <c r="F8" s="10">
        <v>214.776</v>
      </c>
      <c r="G8" s="10">
        <v>109.9</v>
      </c>
      <c r="H8" s="10">
        <v>231.815733333333</v>
      </c>
      <c r="I8" s="10">
        <v>176.03625</v>
      </c>
      <c r="J8" s="10">
        <v>287</v>
      </c>
      <c r="K8" s="10">
        <v>266</v>
      </c>
      <c r="L8" s="10">
        <v>198</v>
      </c>
      <c r="M8" s="10">
        <v>193</v>
      </c>
      <c r="N8" s="10">
        <v>123.485733333333</v>
      </c>
      <c r="O8" s="10">
        <v>112.18592</v>
      </c>
      <c r="P8" s="10">
        <v>129.01318</v>
      </c>
      <c r="Q8" s="10">
        <v>123.7788</v>
      </c>
      <c r="R8" s="10">
        <v>121.989</v>
      </c>
      <c r="S8" s="10">
        <v>171.444</v>
      </c>
      <c r="T8" s="10">
        <v>130.5612</v>
      </c>
      <c r="U8" s="10">
        <v>224.782133333333</v>
      </c>
      <c r="V8" s="10">
        <v>173</v>
      </c>
      <c r="W8" s="10">
        <v>143</v>
      </c>
      <c r="X8" s="10">
        <v>162</v>
      </c>
      <c r="Y8" s="10">
        <v>121</v>
      </c>
    </row>
    <row r="9" spans="1:25">
      <c r="A9" s="10">
        <v>35</v>
      </c>
      <c r="B9" s="10">
        <v>241.74892028</v>
      </c>
      <c r="C9" s="10">
        <v>296.261826</v>
      </c>
      <c r="D9" s="10">
        <v>537.187505266667</v>
      </c>
      <c r="E9" s="10">
        <v>362.67</v>
      </c>
      <c r="F9" s="10">
        <v>362.67</v>
      </c>
      <c r="G9" s="10">
        <v>131.88</v>
      </c>
      <c r="H9" s="10">
        <v>235.5</v>
      </c>
      <c r="I9" s="10">
        <v>234.453333333333</v>
      </c>
      <c r="J9" s="10">
        <v>336.72104</v>
      </c>
      <c r="K9" s="10">
        <v>301.153632</v>
      </c>
      <c r="L9" s="10">
        <v>228.696666666667</v>
      </c>
      <c r="M9" s="10">
        <v>228.32824</v>
      </c>
      <c r="N9" s="10">
        <v>179.14739811</v>
      </c>
      <c r="O9" s="10">
        <v>138.19144396</v>
      </c>
      <c r="P9" s="10">
        <v>85.54772215</v>
      </c>
      <c r="Q9" s="10">
        <v>125.6</v>
      </c>
      <c r="R9" s="10">
        <v>146.533333333333</v>
      </c>
      <c r="S9" s="10">
        <v>209.333333333333</v>
      </c>
      <c r="T9" s="10">
        <v>153.86</v>
      </c>
      <c r="U9" s="10">
        <v>234.453333333333</v>
      </c>
      <c r="V9" s="10">
        <v>195.33312</v>
      </c>
      <c r="W9" s="10">
        <v>161.538346666667</v>
      </c>
      <c r="X9" s="10">
        <v>189.33572</v>
      </c>
      <c r="Y9" s="10">
        <v>137.45664</v>
      </c>
    </row>
  </sheetData>
  <mergeCells count="4">
    <mergeCell ref="B1:Y1"/>
    <mergeCell ref="B2:M2"/>
    <mergeCell ref="N2:Y2"/>
    <mergeCell ref="A1:A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G5" sqref="G5"/>
    </sheetView>
  </sheetViews>
  <sheetFormatPr defaultColWidth="8.72727272727273" defaultRowHeight="14" outlineLevelRow="6" outlineLevelCol="2"/>
  <sheetData>
    <row r="1" spans="1:3">
      <c r="A1" t="s">
        <v>0</v>
      </c>
      <c r="B1" t="s">
        <v>11</v>
      </c>
      <c r="C1" t="s">
        <v>12</v>
      </c>
    </row>
    <row r="2" spans="1:3">
      <c r="A2" s="1" t="s">
        <v>13</v>
      </c>
      <c r="B2">
        <v>2050935.271</v>
      </c>
      <c r="C2">
        <v>969217.654333333</v>
      </c>
    </row>
    <row r="3" spans="1:3">
      <c r="A3" s="1"/>
      <c r="B3">
        <v>1258063.55166667</v>
      </c>
      <c r="C3">
        <v>951581.034666667</v>
      </c>
    </row>
    <row r="4" spans="1:3">
      <c r="A4" s="1"/>
      <c r="B4">
        <v>1870386.52133333</v>
      </c>
      <c r="C4">
        <v>772493.448666667</v>
      </c>
    </row>
    <row r="5" spans="1:3">
      <c r="A5" s="1"/>
      <c r="B5">
        <v>1666850.057</v>
      </c>
      <c r="C5">
        <v>975421.965333333</v>
      </c>
    </row>
    <row r="6" spans="1:3">
      <c r="A6" s="1"/>
      <c r="B6">
        <v>1821730.779</v>
      </c>
      <c r="C6">
        <v>559920.663333333</v>
      </c>
    </row>
    <row r="7" spans="1:3">
      <c r="A7" s="1"/>
      <c r="B7">
        <v>1024711.05366667</v>
      </c>
      <c r="C7">
        <v>673768.832666667</v>
      </c>
    </row>
  </sheetData>
  <mergeCells count="1">
    <mergeCell ref="A2:A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workbookViewId="0">
      <selection activeCell="I9" sqref="I9"/>
    </sheetView>
  </sheetViews>
  <sheetFormatPr defaultColWidth="8.72727272727273" defaultRowHeight="14" outlineLevelRow="3"/>
  <sheetData>
    <row r="1" spans="2:13">
      <c r="B1" s="1" t="s">
        <v>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 t="s">
        <v>0</v>
      </c>
      <c r="B2" s="8" t="s">
        <v>11</v>
      </c>
      <c r="C2" s="8"/>
      <c r="D2" s="8"/>
      <c r="E2" s="8"/>
      <c r="F2" s="8"/>
      <c r="G2" s="8"/>
      <c r="H2" s="8" t="s">
        <v>12</v>
      </c>
      <c r="I2" s="8"/>
      <c r="J2" s="8"/>
      <c r="K2" s="8"/>
      <c r="L2" s="8"/>
      <c r="M2" s="8"/>
    </row>
    <row r="3" spans="1:13">
      <c r="A3" s="3" t="s">
        <v>14</v>
      </c>
      <c r="B3" s="9">
        <v>921.95624390586</v>
      </c>
      <c r="C3" s="9">
        <v>899.382543560927</v>
      </c>
      <c r="D3" s="9">
        <v>928.611278555623</v>
      </c>
      <c r="E3" s="9">
        <v>913.335546870279</v>
      </c>
      <c r="F3" s="9">
        <v>914.420518062102</v>
      </c>
      <c r="G3" s="9">
        <v>920.452215024482</v>
      </c>
      <c r="H3" s="3">
        <v>637.094819862293</v>
      </c>
      <c r="I3" s="3">
        <v>599.27909185581</v>
      </c>
      <c r="J3" s="3">
        <v>615.237469307392</v>
      </c>
      <c r="K3" s="3">
        <v>644.116379497064</v>
      </c>
      <c r="L3" s="3">
        <v>646.251012220044</v>
      </c>
      <c r="M3" s="3">
        <v>646.998613272503</v>
      </c>
    </row>
    <row r="4" spans="1:13">
      <c r="A4" s="3" t="s">
        <v>15</v>
      </c>
      <c r="B4" s="9">
        <v>464.967737917277</v>
      </c>
      <c r="C4" s="9">
        <v>461.161089304439</v>
      </c>
      <c r="D4" s="9">
        <v>677.557336673268</v>
      </c>
      <c r="E4" s="9">
        <v>633.52830689167</v>
      </c>
      <c r="F4" s="9">
        <v>628.98166126017</v>
      </c>
      <c r="G4" s="9">
        <v>662.851977006114</v>
      </c>
      <c r="H4" s="3">
        <v>446.433825742994</v>
      </c>
      <c r="I4" s="3">
        <v>445.942017789386</v>
      </c>
      <c r="J4" s="3">
        <v>424.713123477593</v>
      </c>
      <c r="K4" s="3">
        <v>385.89783453543</v>
      </c>
      <c r="L4" s="3">
        <v>378.940907142975</v>
      </c>
      <c r="M4" s="3">
        <v>410.989630326115</v>
      </c>
    </row>
  </sheetData>
  <mergeCells count="3">
    <mergeCell ref="B1:M1"/>
    <mergeCell ref="B2:G2"/>
    <mergeCell ref="H2:M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8" sqref="A8:A10"/>
    </sheetView>
  </sheetViews>
  <sheetFormatPr defaultColWidth="8.72727272727273" defaultRowHeight="14" outlineLevelCol="2"/>
  <sheetData>
    <row r="1" spans="2:3">
      <c r="B1" t="s">
        <v>11</v>
      </c>
      <c r="C1" t="s">
        <v>12</v>
      </c>
    </row>
    <row r="2" spans="1:3">
      <c r="A2" s="1" t="s">
        <v>16</v>
      </c>
      <c r="B2" s="7" t="s">
        <v>17</v>
      </c>
      <c r="C2" s="7" t="s">
        <v>18</v>
      </c>
    </row>
    <row r="3" spans="1:3">
      <c r="A3" s="1"/>
      <c r="B3" s="7" t="s">
        <v>19</v>
      </c>
      <c r="C3" s="7" t="s">
        <v>20</v>
      </c>
    </row>
    <row r="4" spans="1:3">
      <c r="A4" s="1"/>
      <c r="B4" s="7" t="s">
        <v>21</v>
      </c>
      <c r="C4" s="7" t="s">
        <v>22</v>
      </c>
    </row>
    <row r="5" spans="1:3">
      <c r="A5" s="8" t="s">
        <v>23</v>
      </c>
      <c r="B5" s="7" t="s">
        <v>24</v>
      </c>
      <c r="C5" s="7" t="s">
        <v>25</v>
      </c>
    </row>
    <row r="6" spans="1:3">
      <c r="A6" s="8"/>
      <c r="B6" s="7" t="s">
        <v>26</v>
      </c>
      <c r="C6" s="7" t="s">
        <v>27</v>
      </c>
    </row>
    <row r="7" spans="1:3">
      <c r="A7" s="8"/>
      <c r="B7" s="7" t="s">
        <v>28</v>
      </c>
      <c r="C7" s="7" t="s">
        <v>29</v>
      </c>
    </row>
    <row r="8" spans="1:3">
      <c r="A8" s="1" t="s">
        <v>30</v>
      </c>
      <c r="B8" s="7" t="s">
        <v>31</v>
      </c>
      <c r="C8" s="7" t="s">
        <v>32</v>
      </c>
    </row>
    <row r="9" spans="1:3">
      <c r="A9" s="1"/>
      <c r="B9" s="7" t="s">
        <v>33</v>
      </c>
      <c r="C9" s="7" t="s">
        <v>34</v>
      </c>
    </row>
    <row r="10" spans="1:3">
      <c r="A10" s="1"/>
      <c r="B10" s="7" t="s">
        <v>35</v>
      </c>
      <c r="C10" s="7" t="s">
        <v>36</v>
      </c>
    </row>
  </sheetData>
  <mergeCells count="3">
    <mergeCell ref="A2:A4"/>
    <mergeCell ref="A5:A7"/>
    <mergeCell ref="A8:A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workbookViewId="0">
      <selection activeCell="H41" sqref="H41"/>
    </sheetView>
  </sheetViews>
  <sheetFormatPr defaultColWidth="8.72727272727273" defaultRowHeight="14"/>
  <sheetData>
    <row r="1" spans="3:14">
      <c r="C1" s="1" t="s">
        <v>37</v>
      </c>
      <c r="D1" s="1"/>
      <c r="E1" s="1" t="s">
        <v>38</v>
      </c>
      <c r="F1" s="1"/>
      <c r="G1" s="1" t="s">
        <v>39</v>
      </c>
      <c r="H1" s="1"/>
      <c r="I1" s="1" t="s">
        <v>40</v>
      </c>
      <c r="J1" s="1"/>
      <c r="K1" s="1" t="s">
        <v>41</v>
      </c>
      <c r="L1" s="1"/>
      <c r="M1" s="1" t="s">
        <v>42</v>
      </c>
      <c r="N1" s="1"/>
    </row>
    <row r="2" spans="1:14">
      <c r="A2" t="s">
        <v>0</v>
      </c>
      <c r="B2" t="s">
        <v>43</v>
      </c>
      <c r="C2" t="s">
        <v>44</v>
      </c>
      <c r="D2" t="s">
        <v>45</v>
      </c>
      <c r="E2" t="s">
        <v>46</v>
      </c>
      <c r="F2" t="s">
        <v>45</v>
      </c>
      <c r="G2" t="s">
        <v>47</v>
      </c>
      <c r="H2" t="s">
        <v>45</v>
      </c>
      <c r="I2" t="s">
        <v>48</v>
      </c>
      <c r="J2" t="s">
        <v>45</v>
      </c>
      <c r="K2" t="s">
        <v>49</v>
      </c>
      <c r="L2" t="s">
        <v>45</v>
      </c>
      <c r="M2" t="s">
        <v>50</v>
      </c>
      <c r="N2" t="s">
        <v>45</v>
      </c>
    </row>
    <row r="3" spans="1:14">
      <c r="A3" s="1" t="s">
        <v>11</v>
      </c>
      <c r="B3" s="1">
        <v>1</v>
      </c>
      <c r="C3" s="2">
        <v>29.52</v>
      </c>
      <c r="D3" s="2">
        <v>15.18</v>
      </c>
      <c r="E3" s="2">
        <v>31.89668655</v>
      </c>
      <c r="F3" s="2">
        <v>17.61801338</v>
      </c>
      <c r="G3" s="2">
        <v>21.9</v>
      </c>
      <c r="H3" s="2">
        <v>15.18</v>
      </c>
      <c r="I3" s="2">
        <v>21.61</v>
      </c>
      <c r="J3" s="2">
        <v>15.18</v>
      </c>
      <c r="K3" s="2">
        <v>24.14522834</v>
      </c>
      <c r="L3" s="2">
        <v>14.62798819</v>
      </c>
      <c r="M3" s="2">
        <v>28.39315796</v>
      </c>
      <c r="N3" s="2">
        <v>17.61801338</v>
      </c>
    </row>
    <row r="4" spans="1:14">
      <c r="A4" s="1"/>
      <c r="B4" s="1"/>
      <c r="C4" s="2">
        <v>29.71</v>
      </c>
      <c r="D4" s="2">
        <v>15.57</v>
      </c>
      <c r="E4" s="2">
        <v>31.36776543</v>
      </c>
      <c r="F4" s="2">
        <v>17.51042366</v>
      </c>
      <c r="G4" s="2">
        <v>22.04</v>
      </c>
      <c r="H4" s="2">
        <v>15.57</v>
      </c>
      <c r="I4" s="2">
        <v>21.68</v>
      </c>
      <c r="J4" s="2">
        <v>15.57</v>
      </c>
      <c r="K4" s="2">
        <v>24.03957333</v>
      </c>
      <c r="L4" s="2">
        <v>14.70479374</v>
      </c>
      <c r="M4" s="2">
        <v>28.7147541</v>
      </c>
      <c r="N4" s="2">
        <v>17.51042366</v>
      </c>
    </row>
    <row r="5" spans="1:14">
      <c r="A5" s="1"/>
      <c r="B5" s="1"/>
      <c r="C5" s="2">
        <v>29.1</v>
      </c>
      <c r="D5" s="2">
        <v>15.59</v>
      </c>
      <c r="E5" s="2">
        <v>31.65632057</v>
      </c>
      <c r="F5" s="2">
        <v>17.42713737</v>
      </c>
      <c r="G5" s="2">
        <v>21.84</v>
      </c>
      <c r="H5" s="2">
        <v>15.59</v>
      </c>
      <c r="I5" s="2">
        <v>21.76</v>
      </c>
      <c r="J5" s="2">
        <v>15.59</v>
      </c>
      <c r="K5" s="2">
        <v>23.87460129</v>
      </c>
      <c r="L5" s="2">
        <v>14.74691351</v>
      </c>
      <c r="M5" s="2">
        <v>28.6633873</v>
      </c>
      <c r="N5" s="2">
        <v>17.42713737</v>
      </c>
    </row>
    <row r="6" spans="1:14">
      <c r="A6" s="1"/>
      <c r="B6" s="1">
        <v>2</v>
      </c>
      <c r="C6" s="2">
        <v>27.66</v>
      </c>
      <c r="D6" s="2">
        <v>13.17</v>
      </c>
      <c r="E6" s="2">
        <v>31.2691555</v>
      </c>
      <c r="F6" s="2">
        <v>17.30184174</v>
      </c>
      <c r="G6" s="2">
        <v>22.81</v>
      </c>
      <c r="H6" s="2">
        <v>16.3</v>
      </c>
      <c r="I6" s="2">
        <v>22.76</v>
      </c>
      <c r="J6" s="2">
        <v>16.3</v>
      </c>
      <c r="K6" s="2">
        <v>23.92417776</v>
      </c>
      <c r="L6" s="2">
        <v>14.78996496</v>
      </c>
      <c r="M6" s="2">
        <v>25.55321693</v>
      </c>
      <c r="N6" s="2">
        <v>17.40486145</v>
      </c>
    </row>
    <row r="7" spans="1:14">
      <c r="A7" s="1"/>
      <c r="B7" s="1"/>
      <c r="C7" s="2">
        <v>27.71</v>
      </c>
      <c r="D7" s="2">
        <v>13.6</v>
      </c>
      <c r="E7" s="2">
        <v>31.20619011</v>
      </c>
      <c r="F7" s="2">
        <v>17.17102242</v>
      </c>
      <c r="G7" s="2">
        <v>22.88</v>
      </c>
      <c r="H7" s="2">
        <v>16.13</v>
      </c>
      <c r="I7" s="2">
        <v>22.36</v>
      </c>
      <c r="J7" s="2">
        <v>16.13</v>
      </c>
      <c r="K7" s="2">
        <v>24.02452199</v>
      </c>
      <c r="L7" s="2">
        <v>14.74449507</v>
      </c>
      <c r="M7" s="2">
        <v>25.670187</v>
      </c>
      <c r="N7" s="2">
        <v>17.32897377</v>
      </c>
    </row>
    <row r="8" spans="1:14">
      <c r="A8" s="1"/>
      <c r="B8" s="1"/>
      <c r="C8" s="2">
        <v>27.61</v>
      </c>
      <c r="D8" s="2">
        <v>13.64</v>
      </c>
      <c r="E8" s="2">
        <v>31.14322472</v>
      </c>
      <c r="F8" s="2">
        <v>17.23157501</v>
      </c>
      <c r="G8" s="2">
        <v>22.72</v>
      </c>
      <c r="H8" s="2">
        <v>16.6</v>
      </c>
      <c r="I8" s="2">
        <v>22.2</v>
      </c>
      <c r="J8" s="2">
        <v>16.6</v>
      </c>
      <c r="K8" s="2">
        <v>23.97434987</v>
      </c>
      <c r="L8" s="2">
        <v>14.83543484</v>
      </c>
      <c r="M8" s="2">
        <v>25.6405468</v>
      </c>
      <c r="N8" s="2">
        <v>17.24634171</v>
      </c>
    </row>
    <row r="9" spans="1:14">
      <c r="A9" s="1"/>
      <c r="B9" s="1">
        <v>3</v>
      </c>
      <c r="C9" s="2">
        <v>31.1</v>
      </c>
      <c r="D9" s="2">
        <v>17.52</v>
      </c>
      <c r="E9" s="2">
        <v>31.88792419</v>
      </c>
      <c r="F9" s="2">
        <v>17.97019386</v>
      </c>
      <c r="G9" s="2">
        <v>21.7</v>
      </c>
      <c r="H9" s="2">
        <v>14.75</v>
      </c>
      <c r="I9" s="2">
        <v>20.70789757</v>
      </c>
      <c r="J9" s="2">
        <v>14.62798819</v>
      </c>
      <c r="K9" s="2">
        <v>26.8</v>
      </c>
      <c r="L9" s="2">
        <v>17.52</v>
      </c>
      <c r="M9" s="2">
        <v>27.26741028</v>
      </c>
      <c r="N9" s="2">
        <v>17.97019386</v>
      </c>
    </row>
    <row r="10" spans="1:14">
      <c r="A10" s="1"/>
      <c r="B10" s="1"/>
      <c r="C10" s="2">
        <v>31.32</v>
      </c>
      <c r="D10" s="2">
        <v>17.71</v>
      </c>
      <c r="E10" s="2">
        <v>32.3298912</v>
      </c>
      <c r="F10" s="2">
        <v>17.80799294</v>
      </c>
      <c r="G10" s="2">
        <v>21.53</v>
      </c>
      <c r="H10" s="2">
        <v>14.75</v>
      </c>
      <c r="I10" s="2">
        <v>20.77630178</v>
      </c>
      <c r="J10" s="2">
        <v>14.70479374</v>
      </c>
      <c r="K10" s="2">
        <v>26.69</v>
      </c>
      <c r="L10" s="2">
        <v>17.71</v>
      </c>
      <c r="M10" s="2">
        <v>27.37772751</v>
      </c>
      <c r="N10" s="2">
        <v>17.80799294</v>
      </c>
    </row>
    <row r="11" spans="1:14">
      <c r="A11" s="1"/>
      <c r="B11" s="1"/>
      <c r="C11" s="2">
        <v>31.55</v>
      </c>
      <c r="D11" s="2">
        <v>17.76</v>
      </c>
      <c r="E11" s="2">
        <v>31.87684631</v>
      </c>
      <c r="F11" s="2">
        <v>17.87883949</v>
      </c>
      <c r="G11" s="2">
        <v>21.55</v>
      </c>
      <c r="H11" s="2">
        <v>14.63</v>
      </c>
      <c r="I11" s="2">
        <v>20.70568743</v>
      </c>
      <c r="J11" s="2">
        <v>14.74691351</v>
      </c>
      <c r="K11" s="2">
        <v>26.9</v>
      </c>
      <c r="L11" s="2">
        <v>17.76</v>
      </c>
      <c r="M11" s="2">
        <v>27.6068306</v>
      </c>
      <c r="N11" s="2">
        <v>17.87883949</v>
      </c>
    </row>
    <row r="12" spans="1:14">
      <c r="A12" s="1"/>
      <c r="B12" s="1">
        <v>4</v>
      </c>
      <c r="C12" s="2">
        <v>31.14</v>
      </c>
      <c r="D12" s="2">
        <v>17.32</v>
      </c>
      <c r="E12" s="2">
        <v>31.61407661</v>
      </c>
      <c r="F12" s="2">
        <v>18.39278412</v>
      </c>
      <c r="G12" s="2">
        <v>19.66</v>
      </c>
      <c r="H12" s="2">
        <v>13.17</v>
      </c>
      <c r="I12" s="2">
        <v>20.86645113</v>
      </c>
      <c r="J12" s="2">
        <v>14.78996496</v>
      </c>
      <c r="K12" s="2">
        <v>26.99</v>
      </c>
      <c r="L12" s="2">
        <v>17.32</v>
      </c>
      <c r="M12" s="2">
        <v>29.38435555</v>
      </c>
      <c r="N12" s="2">
        <v>18.39278412</v>
      </c>
    </row>
    <row r="13" spans="1:14">
      <c r="A13" s="1"/>
      <c r="B13" s="1"/>
      <c r="C13" s="2">
        <v>30.78</v>
      </c>
      <c r="D13" s="2">
        <v>17.45</v>
      </c>
      <c r="E13" s="2">
        <v>32.15523529</v>
      </c>
      <c r="F13" s="2">
        <v>18.44303513</v>
      </c>
      <c r="G13" s="2">
        <v>19.83</v>
      </c>
      <c r="H13" s="2">
        <v>13.6</v>
      </c>
      <c r="I13" s="2">
        <v>20.75067496</v>
      </c>
      <c r="J13" s="2">
        <v>14.74449507</v>
      </c>
      <c r="K13" s="2">
        <v>26.77</v>
      </c>
      <c r="L13" s="2">
        <v>17.45</v>
      </c>
      <c r="M13" s="2">
        <v>29.54801559</v>
      </c>
      <c r="N13" s="2">
        <v>18.44303513</v>
      </c>
    </row>
    <row r="14" spans="1:14">
      <c r="A14" s="1"/>
      <c r="B14" s="1"/>
      <c r="C14" s="2">
        <v>30.96</v>
      </c>
      <c r="D14" s="2">
        <v>17.63</v>
      </c>
      <c r="E14" s="2">
        <v>31.86838722</v>
      </c>
      <c r="F14" s="2">
        <v>18.22045326</v>
      </c>
      <c r="G14" s="2">
        <v>19.74</v>
      </c>
      <c r="H14" s="2">
        <v>13.64</v>
      </c>
      <c r="I14" s="2">
        <v>20.78404792</v>
      </c>
      <c r="J14" s="2">
        <v>14.83543484</v>
      </c>
      <c r="K14" s="2">
        <v>26.68</v>
      </c>
      <c r="L14" s="2">
        <v>17.63</v>
      </c>
      <c r="M14" s="2">
        <v>29.71750641</v>
      </c>
      <c r="N14" s="2">
        <v>18.22045326</v>
      </c>
    </row>
    <row r="15" spans="1:14">
      <c r="A15" s="1"/>
      <c r="B15" s="1">
        <v>5</v>
      </c>
      <c r="C15" s="2">
        <v>32.52</v>
      </c>
      <c r="D15" s="2">
        <v>18.78</v>
      </c>
      <c r="E15" s="2">
        <v>37.59</v>
      </c>
      <c r="F15" s="2">
        <v>14.67</v>
      </c>
      <c r="G15" s="2">
        <v>22.57</v>
      </c>
      <c r="H15" s="2">
        <v>15.69</v>
      </c>
      <c r="I15" s="2">
        <v>22.75</v>
      </c>
      <c r="J15" s="2">
        <v>15.71</v>
      </c>
      <c r="K15" s="2">
        <v>28.37</v>
      </c>
      <c r="L15" s="2">
        <v>18.78</v>
      </c>
      <c r="M15" s="2">
        <v>28.67</v>
      </c>
      <c r="N15" s="2">
        <v>17.29</v>
      </c>
    </row>
    <row r="16" spans="1:14">
      <c r="A16" s="1"/>
      <c r="B16" s="1"/>
      <c r="C16" s="2">
        <v>32.5</v>
      </c>
      <c r="D16" s="2">
        <v>18.85</v>
      </c>
      <c r="E16" s="2">
        <v>37.6</v>
      </c>
      <c r="F16" s="2">
        <v>14.88</v>
      </c>
      <c r="G16" s="2">
        <v>22.67</v>
      </c>
      <c r="H16" s="2">
        <v>15.69</v>
      </c>
      <c r="I16" s="2">
        <v>22.6</v>
      </c>
      <c r="J16" s="2">
        <v>15.73</v>
      </c>
      <c r="K16" s="2">
        <v>28.31</v>
      </c>
      <c r="L16" s="2">
        <v>18.85</v>
      </c>
      <c r="M16" s="2">
        <v>28.51</v>
      </c>
      <c r="N16" s="2">
        <v>17.37</v>
      </c>
    </row>
    <row r="17" spans="1:14">
      <c r="A17" s="1"/>
      <c r="B17" s="1"/>
      <c r="C17" s="2">
        <v>32.86</v>
      </c>
      <c r="D17" s="2">
        <v>19.01</v>
      </c>
      <c r="E17" s="2">
        <v>37.6</v>
      </c>
      <c r="F17" s="2">
        <v>14.99</v>
      </c>
      <c r="G17" s="2">
        <v>22.67</v>
      </c>
      <c r="H17" s="2">
        <v>15.64</v>
      </c>
      <c r="I17" s="2">
        <v>22.76</v>
      </c>
      <c r="J17" s="2">
        <v>15.75</v>
      </c>
      <c r="K17" s="2">
        <v>28.43</v>
      </c>
      <c r="L17" s="2">
        <v>19.01</v>
      </c>
      <c r="M17" s="2">
        <v>28.64</v>
      </c>
      <c r="N17" s="2">
        <v>17.54</v>
      </c>
    </row>
    <row r="18" spans="1:14">
      <c r="A18" s="1"/>
      <c r="B18" s="1">
        <v>6</v>
      </c>
      <c r="C18" s="2">
        <v>30.51</v>
      </c>
      <c r="D18" s="2">
        <v>16.88</v>
      </c>
      <c r="E18" s="2">
        <v>38.77</v>
      </c>
      <c r="F18" s="2">
        <v>14.73</v>
      </c>
      <c r="G18" s="2">
        <v>23.46</v>
      </c>
      <c r="H18" s="2">
        <v>16.53</v>
      </c>
      <c r="I18" s="2">
        <v>22.23</v>
      </c>
      <c r="J18" s="2">
        <v>15.09</v>
      </c>
      <c r="K18" s="2">
        <v>26.13</v>
      </c>
      <c r="L18" s="2">
        <v>16.88</v>
      </c>
      <c r="M18" s="2">
        <v>28.22</v>
      </c>
      <c r="N18" s="2">
        <v>17.59</v>
      </c>
    </row>
    <row r="19" spans="1:14">
      <c r="A19" s="1"/>
      <c r="B19" s="1"/>
      <c r="C19" s="2">
        <v>30.55</v>
      </c>
      <c r="D19" s="2">
        <v>17.07</v>
      </c>
      <c r="E19" s="2">
        <v>38.57</v>
      </c>
      <c r="F19" s="2">
        <v>15.11</v>
      </c>
      <c r="G19" s="2">
        <v>23.34</v>
      </c>
      <c r="H19" s="2">
        <v>16.45</v>
      </c>
      <c r="I19" s="2">
        <v>22.41</v>
      </c>
      <c r="J19" s="2">
        <v>15.26</v>
      </c>
      <c r="K19" s="2">
        <v>26.11</v>
      </c>
      <c r="L19" s="2">
        <v>17.07</v>
      </c>
      <c r="M19" s="2">
        <v>28.4</v>
      </c>
      <c r="N19" s="2">
        <v>17.42</v>
      </c>
    </row>
    <row r="20" spans="1:14">
      <c r="A20" s="1"/>
      <c r="B20" s="1"/>
      <c r="C20" s="2">
        <v>30.51</v>
      </c>
      <c r="D20" s="2">
        <v>17.21</v>
      </c>
      <c r="E20" s="2">
        <v>38.98</v>
      </c>
      <c r="F20" s="2">
        <v>15.06</v>
      </c>
      <c r="G20" s="2">
        <v>23.23</v>
      </c>
      <c r="H20" s="2">
        <v>16.54</v>
      </c>
      <c r="I20" s="2">
        <v>22.18</v>
      </c>
      <c r="J20" s="2">
        <v>15.16</v>
      </c>
      <c r="K20" s="2">
        <v>26.2</v>
      </c>
      <c r="L20" s="2">
        <v>17.21</v>
      </c>
      <c r="M20" s="2">
        <v>28.68</v>
      </c>
      <c r="N20" s="2">
        <v>17.45</v>
      </c>
    </row>
    <row r="21" spans="1:14">
      <c r="A21" s="1" t="s">
        <v>12</v>
      </c>
      <c r="B21" s="1">
        <v>7</v>
      </c>
      <c r="C21" s="2">
        <v>29.41</v>
      </c>
      <c r="D21" s="2">
        <v>15.32</v>
      </c>
      <c r="E21" s="2">
        <v>34.12086868</v>
      </c>
      <c r="F21" s="2">
        <v>20.9356308</v>
      </c>
      <c r="G21" s="2">
        <v>21.95</v>
      </c>
      <c r="H21" s="2">
        <v>15.32</v>
      </c>
      <c r="I21" s="2">
        <v>22.55</v>
      </c>
      <c r="J21" s="2">
        <v>15.32</v>
      </c>
      <c r="K21" s="2">
        <v>26.61</v>
      </c>
      <c r="L21" s="2">
        <v>15.32</v>
      </c>
      <c r="M21" s="2">
        <v>29.95713043</v>
      </c>
      <c r="N21" s="2">
        <v>17.86594772</v>
      </c>
    </row>
    <row r="22" spans="1:14">
      <c r="A22" s="1"/>
      <c r="B22" s="1"/>
      <c r="C22" s="2">
        <v>30.02</v>
      </c>
      <c r="D22" s="2">
        <v>15.54</v>
      </c>
      <c r="E22" s="2">
        <v>33.73191071</v>
      </c>
      <c r="F22" s="2">
        <v>20.98740196</v>
      </c>
      <c r="G22" s="2">
        <v>22.17</v>
      </c>
      <c r="H22" s="2">
        <v>15.54</v>
      </c>
      <c r="I22" s="2">
        <v>22.4</v>
      </c>
      <c r="J22" s="2">
        <v>15.54</v>
      </c>
      <c r="K22" s="2">
        <v>26.46</v>
      </c>
      <c r="L22" s="2">
        <v>15.54</v>
      </c>
      <c r="M22" s="2">
        <v>30.23914528</v>
      </c>
      <c r="N22" s="2">
        <v>17.88034248</v>
      </c>
    </row>
    <row r="23" spans="1:14">
      <c r="A23" s="1"/>
      <c r="B23" s="1"/>
      <c r="C23" s="2">
        <v>29.64</v>
      </c>
      <c r="D23" s="2">
        <v>15.33</v>
      </c>
      <c r="E23" s="2">
        <v>34.18877792</v>
      </c>
      <c r="F23" s="2">
        <v>20.93581009</v>
      </c>
      <c r="G23" s="2">
        <v>21.89</v>
      </c>
      <c r="H23" s="2">
        <v>15.33</v>
      </c>
      <c r="I23" s="2">
        <v>22.47</v>
      </c>
      <c r="J23" s="2">
        <v>15.33</v>
      </c>
      <c r="K23" s="2">
        <v>26.82</v>
      </c>
      <c r="L23" s="2">
        <v>15.33</v>
      </c>
      <c r="M23" s="2">
        <v>30.21572495</v>
      </c>
      <c r="N23" s="2">
        <v>18.0799942</v>
      </c>
    </row>
    <row r="24" spans="1:14">
      <c r="A24" s="1"/>
      <c r="B24" s="1">
        <v>8</v>
      </c>
      <c r="C24" s="2">
        <v>28.4</v>
      </c>
      <c r="D24" s="2">
        <v>14.92</v>
      </c>
      <c r="E24" s="2">
        <v>30.63009834</v>
      </c>
      <c r="F24" s="2">
        <v>17.86594772</v>
      </c>
      <c r="G24" s="2">
        <v>21.16</v>
      </c>
      <c r="H24" s="2">
        <v>14.92</v>
      </c>
      <c r="I24" s="2">
        <v>22.4</v>
      </c>
      <c r="J24" s="2">
        <v>14.92</v>
      </c>
      <c r="K24" s="2">
        <v>27.16</v>
      </c>
      <c r="L24" s="2">
        <v>14.92</v>
      </c>
      <c r="M24" s="2">
        <v>27.28914261</v>
      </c>
      <c r="N24" s="2">
        <v>18.26756859</v>
      </c>
    </row>
    <row r="25" spans="1:14">
      <c r="A25" s="1"/>
      <c r="B25" s="1"/>
      <c r="C25" s="2">
        <v>28.65</v>
      </c>
      <c r="D25" s="2">
        <v>14.92</v>
      </c>
      <c r="E25" s="2">
        <v>31.28603745</v>
      </c>
      <c r="F25" s="2">
        <v>17.88034248</v>
      </c>
      <c r="G25" s="2">
        <v>21.72</v>
      </c>
      <c r="H25" s="2">
        <v>14.92</v>
      </c>
      <c r="I25" s="2">
        <v>22.47</v>
      </c>
      <c r="J25" s="2">
        <v>14.92</v>
      </c>
      <c r="K25" s="2">
        <v>25.62</v>
      </c>
      <c r="L25" s="2">
        <v>14.92</v>
      </c>
      <c r="M25" s="2">
        <v>27.46351624</v>
      </c>
      <c r="N25" s="2">
        <v>18.31889343</v>
      </c>
    </row>
    <row r="26" spans="1:14">
      <c r="A26" s="1"/>
      <c r="B26" s="1"/>
      <c r="C26" s="2">
        <v>28.65</v>
      </c>
      <c r="D26" s="2">
        <v>14.73</v>
      </c>
      <c r="E26" s="2">
        <v>31.18317986</v>
      </c>
      <c r="F26" s="2">
        <v>18.0799942</v>
      </c>
      <c r="G26" s="2">
        <v>21.72</v>
      </c>
      <c r="H26" s="2">
        <v>14.73</v>
      </c>
      <c r="I26" s="2">
        <v>22.43</v>
      </c>
      <c r="J26" s="2">
        <v>14.73</v>
      </c>
      <c r="K26" s="2">
        <v>26.39</v>
      </c>
      <c r="L26" s="2">
        <v>14.73</v>
      </c>
      <c r="M26" s="2">
        <v>27.57437897</v>
      </c>
      <c r="N26" s="2">
        <v>18.04475021</v>
      </c>
    </row>
    <row r="27" spans="1:14">
      <c r="A27" s="1"/>
      <c r="B27" s="1">
        <v>9</v>
      </c>
      <c r="C27" s="2">
        <v>27.11</v>
      </c>
      <c r="D27" s="2">
        <v>13.74</v>
      </c>
      <c r="E27" s="2">
        <v>37.05884552</v>
      </c>
      <c r="F27" s="2">
        <v>18.26756859</v>
      </c>
      <c r="G27" s="2">
        <v>21.06</v>
      </c>
      <c r="H27" s="2">
        <v>14.68</v>
      </c>
      <c r="I27" s="2">
        <v>21.46409578</v>
      </c>
      <c r="J27" s="2">
        <v>14.20371729</v>
      </c>
      <c r="K27" s="2">
        <v>25.18417105</v>
      </c>
      <c r="L27" s="2">
        <v>13.7298599</v>
      </c>
      <c r="M27" s="2">
        <v>29.91342354</v>
      </c>
      <c r="N27" s="2">
        <v>17.76317978</v>
      </c>
    </row>
    <row r="28" spans="1:14">
      <c r="A28" s="1"/>
      <c r="B28" s="1"/>
      <c r="C28" s="2">
        <v>27.38</v>
      </c>
      <c r="D28" s="2">
        <v>13.76</v>
      </c>
      <c r="E28" s="2">
        <v>36.43527222</v>
      </c>
      <c r="F28" s="2">
        <v>18.31889343</v>
      </c>
      <c r="G28" s="2">
        <v>21.09</v>
      </c>
      <c r="H28" s="2">
        <v>14.47</v>
      </c>
      <c r="I28" s="2">
        <v>21.55454038</v>
      </c>
      <c r="J28" s="2">
        <v>14.16021873</v>
      </c>
      <c r="K28" s="2">
        <v>25.09011983</v>
      </c>
      <c r="L28" s="2">
        <v>13.49786208</v>
      </c>
      <c r="M28" s="2">
        <v>30.01874352</v>
      </c>
      <c r="N28" s="2">
        <v>17.8996048</v>
      </c>
    </row>
    <row r="29" spans="1:14">
      <c r="A29" s="1"/>
      <c r="B29" s="1"/>
      <c r="C29" s="2">
        <v>26.93</v>
      </c>
      <c r="D29" s="2">
        <v>13.72</v>
      </c>
      <c r="E29" s="2">
        <v>36.04541397</v>
      </c>
      <c r="F29" s="2">
        <v>18.04475021</v>
      </c>
      <c r="G29" s="2">
        <v>21.18</v>
      </c>
      <c r="H29" s="2">
        <v>14.61</v>
      </c>
      <c r="I29" s="2">
        <v>21.5583918</v>
      </c>
      <c r="J29" s="2">
        <v>13.90315031</v>
      </c>
      <c r="K29" s="2">
        <v>25.17040024</v>
      </c>
      <c r="L29" s="2">
        <v>13.58521699</v>
      </c>
      <c r="M29" s="2">
        <v>29.9096241</v>
      </c>
      <c r="N29" s="2">
        <v>17.60198402</v>
      </c>
    </row>
    <row r="30" spans="1:14">
      <c r="A30" s="1"/>
      <c r="B30" s="1">
        <v>10</v>
      </c>
      <c r="C30" s="2">
        <v>27.34</v>
      </c>
      <c r="D30" s="2">
        <v>13.6</v>
      </c>
      <c r="E30" s="2">
        <v>30.85208702</v>
      </c>
      <c r="F30" s="2">
        <v>17.76317978</v>
      </c>
      <c r="G30" s="2">
        <v>20.4</v>
      </c>
      <c r="H30" s="2">
        <v>13.74</v>
      </c>
      <c r="I30" s="2">
        <v>23.75</v>
      </c>
      <c r="J30" s="2">
        <v>16.13</v>
      </c>
      <c r="K30" s="2">
        <v>24.39804195</v>
      </c>
      <c r="L30" s="2">
        <v>14.20371729</v>
      </c>
      <c r="M30" s="2">
        <v>33.84801483</v>
      </c>
      <c r="N30" s="2">
        <v>18.23275948</v>
      </c>
    </row>
    <row r="31" spans="1:14">
      <c r="A31" s="1"/>
      <c r="B31" s="1"/>
      <c r="C31" s="2">
        <v>27.4</v>
      </c>
      <c r="D31" s="2">
        <v>13.77</v>
      </c>
      <c r="E31" s="2">
        <v>30.75642586</v>
      </c>
      <c r="F31" s="2">
        <v>17.8996048</v>
      </c>
      <c r="G31" s="2">
        <v>20.79</v>
      </c>
      <c r="H31" s="2">
        <v>13.76</v>
      </c>
      <c r="I31" s="2">
        <v>23.7</v>
      </c>
      <c r="J31" s="2">
        <v>16.16</v>
      </c>
      <c r="K31" s="2">
        <v>24.41722355</v>
      </c>
      <c r="L31" s="2">
        <v>14.16021873</v>
      </c>
      <c r="M31" s="2">
        <v>34.20592117</v>
      </c>
      <c r="N31" s="2">
        <v>18.24222183</v>
      </c>
    </row>
    <row r="32" spans="1:14">
      <c r="A32" s="1"/>
      <c r="B32" s="1"/>
      <c r="C32" s="2">
        <v>27.61</v>
      </c>
      <c r="D32" s="2">
        <v>13.73</v>
      </c>
      <c r="E32" s="2">
        <v>30.93804169</v>
      </c>
      <c r="F32" s="2">
        <v>17.60198402</v>
      </c>
      <c r="G32" s="2">
        <v>20.64</v>
      </c>
      <c r="H32" s="2">
        <v>13.72</v>
      </c>
      <c r="I32" s="2">
        <v>23.62</v>
      </c>
      <c r="J32" s="2">
        <v>16.09</v>
      </c>
      <c r="K32" s="2">
        <v>24.679706</v>
      </c>
      <c r="L32" s="2">
        <v>13.90315031</v>
      </c>
      <c r="M32" s="2">
        <v>34.09860229</v>
      </c>
      <c r="N32" s="2">
        <v>18.22329712</v>
      </c>
    </row>
    <row r="33" spans="1:14">
      <c r="A33" s="1"/>
      <c r="B33" s="1">
        <v>11</v>
      </c>
      <c r="C33" s="2">
        <v>30.92</v>
      </c>
      <c r="D33" s="2">
        <v>17.43</v>
      </c>
      <c r="E33" s="2">
        <v>31.97643089</v>
      </c>
      <c r="F33" s="2">
        <v>18.23275948</v>
      </c>
      <c r="G33" s="2">
        <v>22.97</v>
      </c>
      <c r="H33" s="2">
        <v>15.46</v>
      </c>
      <c r="I33" s="2">
        <v>23.16</v>
      </c>
      <c r="J33" s="2">
        <v>15.46</v>
      </c>
      <c r="K33" s="2">
        <v>27.36</v>
      </c>
      <c r="L33" s="2">
        <v>17.43</v>
      </c>
      <c r="M33" s="2">
        <v>32.09</v>
      </c>
      <c r="N33" s="2">
        <v>17.76</v>
      </c>
    </row>
    <row r="34" spans="1:14">
      <c r="A34" s="1"/>
      <c r="B34" s="1"/>
      <c r="C34" s="2">
        <v>31.01</v>
      </c>
      <c r="D34" s="2">
        <v>17.57</v>
      </c>
      <c r="E34" s="2">
        <v>32.22561646</v>
      </c>
      <c r="F34" s="2">
        <v>18.24222183</v>
      </c>
      <c r="G34" s="2">
        <v>23.01</v>
      </c>
      <c r="H34" s="2">
        <v>15.68</v>
      </c>
      <c r="I34" s="2">
        <v>23.01</v>
      </c>
      <c r="J34" s="2">
        <v>15.68</v>
      </c>
      <c r="K34" s="2">
        <v>27.26</v>
      </c>
      <c r="L34" s="2">
        <v>17.57</v>
      </c>
      <c r="M34" s="2">
        <v>31.93</v>
      </c>
      <c r="N34" s="2">
        <v>17.78</v>
      </c>
    </row>
    <row r="35" spans="1:14">
      <c r="A35" s="1"/>
      <c r="B35" s="1"/>
      <c r="C35" s="2">
        <v>31.1</v>
      </c>
      <c r="D35" s="2">
        <v>17.6</v>
      </c>
      <c r="E35" s="2">
        <v>31.72724533</v>
      </c>
      <c r="F35" s="2">
        <v>18.22329712</v>
      </c>
      <c r="G35" s="2">
        <v>22.99</v>
      </c>
      <c r="H35" s="2">
        <v>15.58</v>
      </c>
      <c r="I35" s="2">
        <v>22.9</v>
      </c>
      <c r="J35" s="2">
        <v>15.58</v>
      </c>
      <c r="K35" s="2">
        <v>27.45</v>
      </c>
      <c r="L35" s="2">
        <v>17.6</v>
      </c>
      <c r="M35" s="2">
        <v>32.37</v>
      </c>
      <c r="N35" s="2">
        <v>17.71</v>
      </c>
    </row>
    <row r="36" spans="1:14">
      <c r="A36" s="1"/>
      <c r="B36" s="1">
        <v>12</v>
      </c>
      <c r="C36" s="2">
        <v>31.71</v>
      </c>
      <c r="D36" s="2">
        <v>17.16</v>
      </c>
      <c r="E36" s="2">
        <v>37.88</v>
      </c>
      <c r="F36" s="2">
        <v>17.78</v>
      </c>
      <c r="G36" s="2">
        <v>24.47</v>
      </c>
      <c r="H36" s="2">
        <v>17</v>
      </c>
      <c r="I36" s="2">
        <v>23.02</v>
      </c>
      <c r="J36" s="2">
        <v>15.49</v>
      </c>
      <c r="K36" s="2">
        <v>28.26</v>
      </c>
      <c r="L36" s="2">
        <v>17.16</v>
      </c>
      <c r="M36" s="2">
        <v>36.41</v>
      </c>
      <c r="N36" s="2">
        <v>18.23</v>
      </c>
    </row>
    <row r="37" spans="1:14">
      <c r="A37" s="1"/>
      <c r="B37" s="1"/>
      <c r="C37" s="2">
        <v>31.89</v>
      </c>
      <c r="D37" s="2">
        <v>17.54</v>
      </c>
      <c r="E37" s="2">
        <v>38.13</v>
      </c>
      <c r="F37" s="2">
        <v>17.64</v>
      </c>
      <c r="G37" s="2">
        <v>24.48</v>
      </c>
      <c r="H37" s="2">
        <v>17.11</v>
      </c>
      <c r="I37" s="2">
        <v>23.01</v>
      </c>
      <c r="J37" s="2">
        <v>15.47</v>
      </c>
      <c r="K37" s="2">
        <v>28.35</v>
      </c>
      <c r="L37" s="2">
        <v>17.54</v>
      </c>
      <c r="M37" s="2">
        <v>36.46</v>
      </c>
      <c r="N37" s="2">
        <v>18.06</v>
      </c>
    </row>
    <row r="38" spans="1:14">
      <c r="A38" s="1"/>
      <c r="B38" s="1"/>
      <c r="C38" s="2">
        <v>31.8</v>
      </c>
      <c r="D38" s="2">
        <v>17.51</v>
      </c>
      <c r="E38" s="2">
        <v>38</v>
      </c>
      <c r="F38" s="2">
        <v>17.68</v>
      </c>
      <c r="G38" s="2">
        <v>24.64</v>
      </c>
      <c r="H38" s="2">
        <v>17.06</v>
      </c>
      <c r="I38" s="2">
        <v>22.91</v>
      </c>
      <c r="J38" s="2">
        <v>15.49</v>
      </c>
      <c r="K38" s="2">
        <v>28.25</v>
      </c>
      <c r="L38" s="2">
        <v>17.51</v>
      </c>
      <c r="M38" s="2">
        <v>36.52</v>
      </c>
      <c r="N38" s="2">
        <v>18.12</v>
      </c>
    </row>
  </sheetData>
  <mergeCells count="20">
    <mergeCell ref="C1:D1"/>
    <mergeCell ref="E1:F1"/>
    <mergeCell ref="G1:H1"/>
    <mergeCell ref="I1:J1"/>
    <mergeCell ref="K1:L1"/>
    <mergeCell ref="M1:N1"/>
    <mergeCell ref="A3:A20"/>
    <mergeCell ref="A21:A38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topLeftCell="A10" workbookViewId="0">
      <selection activeCell="F23" sqref="F23"/>
    </sheetView>
  </sheetViews>
  <sheetFormatPr defaultColWidth="8.72727272727273" defaultRowHeight="14" outlineLevelCol="5"/>
  <cols>
    <col min="5" max="6" width="12.8181818181818"/>
  </cols>
  <sheetData>
    <row r="1" spans="1:6">
      <c r="A1" t="s">
        <v>0</v>
      </c>
      <c r="B1" t="s">
        <v>43</v>
      </c>
      <c r="C1" s="3"/>
      <c r="D1" s="3" t="s">
        <v>51</v>
      </c>
      <c r="E1" s="3" t="s">
        <v>52</v>
      </c>
      <c r="F1" s="3" t="s">
        <v>53</v>
      </c>
    </row>
    <row r="2" spans="1:6">
      <c r="A2" s="1" t="s">
        <v>54</v>
      </c>
      <c r="B2" s="1">
        <v>1</v>
      </c>
      <c r="C2" s="3" t="s">
        <v>55</v>
      </c>
      <c r="D2" s="3">
        <v>81</v>
      </c>
      <c r="E2" s="3">
        <f>D2/D3*100</f>
        <v>22.2527472527473</v>
      </c>
      <c r="F2" s="3">
        <f>AVERAGE(E2:E7)</f>
        <v>17.0228802506735</v>
      </c>
    </row>
    <row r="3" spans="1:6">
      <c r="A3" s="1"/>
      <c r="B3" s="1"/>
      <c r="C3" s="3" t="s">
        <v>56</v>
      </c>
      <c r="D3" s="3">
        <v>364</v>
      </c>
      <c r="E3" s="3"/>
      <c r="F3" s="3"/>
    </row>
    <row r="4" spans="1:6">
      <c r="A4" s="1"/>
      <c r="B4" s="1"/>
      <c r="C4" s="3" t="s">
        <v>57</v>
      </c>
      <c r="D4" s="3">
        <v>42</v>
      </c>
      <c r="E4" s="3">
        <f t="shared" ref="E2:E6" si="0">D4/D5*100</f>
        <v>12.3893805309735</v>
      </c>
      <c r="F4" s="3"/>
    </row>
    <row r="5" spans="1:6">
      <c r="A5" s="1"/>
      <c r="B5" s="1"/>
      <c r="C5" s="3" t="s">
        <v>58</v>
      </c>
      <c r="D5" s="3">
        <v>339</v>
      </c>
      <c r="E5" s="3"/>
      <c r="F5" s="3"/>
    </row>
    <row r="6" spans="1:6">
      <c r="A6" s="1"/>
      <c r="B6" s="1"/>
      <c r="C6" s="3" t="s">
        <v>59</v>
      </c>
      <c r="D6" s="3">
        <v>57</v>
      </c>
      <c r="E6" s="3">
        <f t="shared" si="0"/>
        <v>16.4265129682997</v>
      </c>
      <c r="F6" s="3"/>
    </row>
    <row r="7" spans="1:6">
      <c r="A7" s="1"/>
      <c r="B7" s="1"/>
      <c r="C7" s="3" t="s">
        <v>60</v>
      </c>
      <c r="D7" s="3">
        <v>347</v>
      </c>
      <c r="E7" s="3"/>
      <c r="F7" s="3"/>
    </row>
    <row r="8" spans="1:6">
      <c r="A8" s="1"/>
      <c r="B8" s="1">
        <v>2</v>
      </c>
      <c r="C8" s="3" t="s">
        <v>55</v>
      </c>
      <c r="D8" s="3">
        <v>58</v>
      </c>
      <c r="E8" s="3">
        <f t="shared" ref="E8:E12" si="1">D8/D9*100</f>
        <v>23.8683127572016</v>
      </c>
      <c r="F8" s="3">
        <f>AVERAGE(E8:E13)</f>
        <v>22.5998030143907</v>
      </c>
    </row>
    <row r="9" spans="1:6">
      <c r="A9" s="1"/>
      <c r="B9" s="1"/>
      <c r="C9" s="3" t="s">
        <v>56</v>
      </c>
      <c r="D9" s="3">
        <v>243</v>
      </c>
      <c r="E9" s="3"/>
      <c r="F9" s="3"/>
    </row>
    <row r="10" spans="1:6">
      <c r="A10" s="1"/>
      <c r="B10" s="1"/>
      <c r="C10" s="3" t="s">
        <v>57</v>
      </c>
      <c r="D10" s="3">
        <v>48</v>
      </c>
      <c r="E10" s="3">
        <f t="shared" si="1"/>
        <v>19.8347107438017</v>
      </c>
      <c r="F10" s="3"/>
    </row>
    <row r="11" spans="1:6">
      <c r="A11" s="1"/>
      <c r="B11" s="1"/>
      <c r="C11" s="3" t="s">
        <v>58</v>
      </c>
      <c r="D11" s="3">
        <v>242</v>
      </c>
      <c r="E11" s="3"/>
      <c r="F11" s="3"/>
    </row>
    <row r="12" spans="1:6">
      <c r="A12" s="1"/>
      <c r="B12" s="1"/>
      <c r="C12" s="3" t="s">
        <v>59</v>
      </c>
      <c r="D12" s="3">
        <v>60</v>
      </c>
      <c r="E12" s="3">
        <f t="shared" si="1"/>
        <v>24.0963855421687</v>
      </c>
      <c r="F12" s="3"/>
    </row>
    <row r="13" spans="1:6">
      <c r="A13" s="1"/>
      <c r="B13" s="1"/>
      <c r="C13" s="3" t="s">
        <v>60</v>
      </c>
      <c r="D13" s="3">
        <v>249</v>
      </c>
      <c r="E13" s="3"/>
      <c r="F13" s="3"/>
    </row>
    <row r="14" spans="1:6">
      <c r="A14" s="1"/>
      <c r="B14" s="1">
        <v>3</v>
      </c>
      <c r="C14" s="3" t="s">
        <v>55</v>
      </c>
      <c r="D14" s="3">
        <v>57</v>
      </c>
      <c r="E14" s="3">
        <f t="shared" ref="E14:E18" si="2">D14/D15*100</f>
        <v>29.3814432989691</v>
      </c>
      <c r="F14" s="3">
        <f>AVERAGE(E14:E20)</f>
        <v>23.7238855751797</v>
      </c>
    </row>
    <row r="15" spans="1:6">
      <c r="A15" s="1"/>
      <c r="B15" s="1"/>
      <c r="C15" s="3" t="s">
        <v>56</v>
      </c>
      <c r="D15" s="3">
        <v>194</v>
      </c>
      <c r="E15" s="3"/>
      <c r="F15" s="3"/>
    </row>
    <row r="16" spans="1:6">
      <c r="A16" s="1"/>
      <c r="B16" s="1"/>
      <c r="C16" s="3" t="s">
        <v>57</v>
      </c>
      <c r="D16" s="3">
        <v>42</v>
      </c>
      <c r="E16" s="3">
        <f t="shared" si="2"/>
        <v>17.0731707317073</v>
      </c>
      <c r="F16" s="3"/>
    </row>
    <row r="17" spans="1:6">
      <c r="A17" s="1"/>
      <c r="B17" s="1"/>
      <c r="C17" s="3" t="s">
        <v>58</v>
      </c>
      <c r="D17" s="3">
        <v>246</v>
      </c>
      <c r="E17" s="3"/>
      <c r="F17" s="3"/>
    </row>
    <row r="18" spans="1:6">
      <c r="A18" s="1"/>
      <c r="B18" s="1"/>
      <c r="C18" s="3" t="s">
        <v>59</v>
      </c>
      <c r="D18" s="3">
        <v>53</v>
      </c>
      <c r="E18" s="3">
        <f t="shared" si="2"/>
        <v>26.5</v>
      </c>
      <c r="F18" s="3"/>
    </row>
    <row r="19" spans="1:4">
      <c r="A19" s="1"/>
      <c r="B19" s="1"/>
      <c r="C19" s="3" t="s">
        <v>60</v>
      </c>
      <c r="D19" s="3">
        <v>200</v>
      </c>
    </row>
    <row r="20" spans="1:6">
      <c r="A20" s="1" t="s">
        <v>61</v>
      </c>
      <c r="B20" s="1">
        <v>1</v>
      </c>
      <c r="C20" s="3" t="s">
        <v>55</v>
      </c>
      <c r="D20" s="3">
        <v>52</v>
      </c>
      <c r="E20" s="3">
        <v>21.9409282700422</v>
      </c>
      <c r="F20" s="3">
        <v>19.8786110398811</v>
      </c>
    </row>
    <row r="21" spans="1:4">
      <c r="A21" s="1"/>
      <c r="B21" s="1"/>
      <c r="C21" s="3" t="s">
        <v>56</v>
      </c>
      <c r="D21" s="3">
        <v>237</v>
      </c>
    </row>
    <row r="22" spans="1:5">
      <c r="A22" s="1"/>
      <c r="B22" s="1"/>
      <c r="C22" s="3" t="s">
        <v>57</v>
      </c>
      <c r="D22" s="3">
        <v>41</v>
      </c>
      <c r="E22">
        <v>22.7777777777778</v>
      </c>
    </row>
    <row r="23" spans="1:4">
      <c r="A23" s="1"/>
      <c r="B23" s="1"/>
      <c r="C23" s="3" t="s">
        <v>58</v>
      </c>
      <c r="D23" s="3">
        <v>180</v>
      </c>
    </row>
    <row r="24" spans="1:5">
      <c r="A24" s="1"/>
      <c r="B24" s="1"/>
      <c r="C24" s="3" t="s">
        <v>59</v>
      </c>
      <c r="D24" s="3">
        <v>27</v>
      </c>
      <c r="E24">
        <v>14.9171270718232</v>
      </c>
    </row>
    <row r="25" spans="1:4">
      <c r="A25" s="1"/>
      <c r="B25" s="1"/>
      <c r="C25" s="3" t="s">
        <v>60</v>
      </c>
      <c r="D25" s="3">
        <v>181</v>
      </c>
    </row>
    <row r="26" spans="1:6">
      <c r="A26" s="1"/>
      <c r="B26" s="1">
        <v>2</v>
      </c>
      <c r="C26" s="3" t="s">
        <v>55</v>
      </c>
      <c r="D26" s="3">
        <v>65</v>
      </c>
      <c r="E26">
        <v>30.952380952381</v>
      </c>
      <c r="F26">
        <v>29.3864896747732</v>
      </c>
    </row>
    <row r="27" spans="1:4">
      <c r="A27" s="1"/>
      <c r="B27" s="1"/>
      <c r="C27" s="3" t="s">
        <v>56</v>
      </c>
      <c r="D27" s="3">
        <v>210</v>
      </c>
    </row>
    <row r="28" spans="1:5">
      <c r="A28" s="1"/>
      <c r="B28" s="1"/>
      <c r="C28" s="3" t="s">
        <v>57</v>
      </c>
      <c r="D28" s="3">
        <v>54</v>
      </c>
      <c r="E28">
        <v>31.5789473684211</v>
      </c>
    </row>
    <row r="29" spans="1:4">
      <c r="A29" s="1"/>
      <c r="B29" s="1"/>
      <c r="C29" s="3" t="s">
        <v>58</v>
      </c>
      <c r="D29" s="3">
        <v>171</v>
      </c>
    </row>
    <row r="30" spans="1:5">
      <c r="A30" s="1"/>
      <c r="B30" s="1"/>
      <c r="C30" s="3" t="s">
        <v>59</v>
      </c>
      <c r="D30" s="3">
        <v>51</v>
      </c>
      <c r="E30">
        <v>25.6281407035176</v>
      </c>
    </row>
    <row r="31" spans="1:4">
      <c r="A31" s="1"/>
      <c r="B31" s="1"/>
      <c r="C31" s="3" t="s">
        <v>60</v>
      </c>
      <c r="D31" s="3">
        <v>199</v>
      </c>
    </row>
    <row r="32" spans="1:6">
      <c r="A32" s="1"/>
      <c r="B32" s="1">
        <v>3</v>
      </c>
      <c r="C32" s="3" t="s">
        <v>55</v>
      </c>
      <c r="D32" s="3">
        <v>45</v>
      </c>
      <c r="E32">
        <v>14.7540983606557</v>
      </c>
      <c r="F32">
        <v>14.569269663253</v>
      </c>
    </row>
    <row r="33" spans="1:4">
      <c r="A33" s="1"/>
      <c r="B33" s="1"/>
      <c r="C33" s="3" t="s">
        <v>56</v>
      </c>
      <c r="D33" s="3">
        <v>305</v>
      </c>
    </row>
    <row r="34" spans="1:5">
      <c r="A34" s="1"/>
      <c r="B34" s="1"/>
      <c r="C34" s="3" t="s">
        <v>57</v>
      </c>
      <c r="D34" s="3">
        <v>57</v>
      </c>
      <c r="E34">
        <v>15.0793650793651</v>
      </c>
    </row>
    <row r="35" spans="1:4">
      <c r="A35" s="1"/>
      <c r="B35" s="1"/>
      <c r="C35" s="3" t="s">
        <v>58</v>
      </c>
      <c r="D35" s="3">
        <v>378</v>
      </c>
    </row>
    <row r="36" spans="1:5">
      <c r="A36" s="1"/>
      <c r="B36" s="1"/>
      <c r="C36" s="3" t="s">
        <v>59</v>
      </c>
      <c r="D36" s="3">
        <v>53</v>
      </c>
      <c r="E36">
        <v>13.8743455497382</v>
      </c>
    </row>
    <row r="37" spans="1:4">
      <c r="A37" s="1"/>
      <c r="B37" s="1"/>
      <c r="C37" s="3" t="s">
        <v>60</v>
      </c>
      <c r="D37" s="3">
        <v>382</v>
      </c>
    </row>
    <row r="38" spans="1:6">
      <c r="A38" s="1" t="s">
        <v>62</v>
      </c>
      <c r="B38" s="1">
        <v>1</v>
      </c>
      <c r="C38" s="3" t="s">
        <v>55</v>
      </c>
      <c r="D38">
        <v>160</v>
      </c>
      <c r="E38">
        <v>54.7945205479452</v>
      </c>
      <c r="F38">
        <v>52.6333905511988</v>
      </c>
    </row>
    <row r="39" spans="1:4">
      <c r="A39" s="1"/>
      <c r="B39" s="1"/>
      <c r="C39" s="3" t="s">
        <v>56</v>
      </c>
      <c r="D39">
        <v>292</v>
      </c>
    </row>
    <row r="40" spans="1:5">
      <c r="A40" s="1"/>
      <c r="B40" s="1"/>
      <c r="C40" s="3" t="s">
        <v>57</v>
      </c>
      <c r="D40">
        <v>208</v>
      </c>
      <c r="E40">
        <v>51.1056511056511</v>
      </c>
    </row>
    <row r="41" spans="1:4">
      <c r="A41" s="1"/>
      <c r="B41" s="1"/>
      <c r="C41" s="3" t="s">
        <v>58</v>
      </c>
      <c r="D41">
        <v>407</v>
      </c>
    </row>
    <row r="42" spans="1:5">
      <c r="A42" s="1"/>
      <c r="B42" s="1"/>
      <c r="C42" s="3" t="s">
        <v>59</v>
      </c>
      <c r="D42">
        <v>208</v>
      </c>
      <c r="E42">
        <v>52</v>
      </c>
    </row>
    <row r="43" spans="1:4">
      <c r="A43" s="1"/>
      <c r="B43" s="1"/>
      <c r="C43" s="3" t="s">
        <v>60</v>
      </c>
      <c r="D43">
        <v>400</v>
      </c>
    </row>
    <row r="44" spans="1:6">
      <c r="A44" s="1"/>
      <c r="B44" s="1">
        <v>2</v>
      </c>
      <c r="C44" s="3" t="s">
        <v>55</v>
      </c>
      <c r="D44">
        <v>212</v>
      </c>
      <c r="E44">
        <v>46.4912280701754</v>
      </c>
      <c r="F44">
        <v>47.0508209099284</v>
      </c>
    </row>
    <row r="45" spans="1:4">
      <c r="A45" s="1"/>
      <c r="B45" s="1"/>
      <c r="C45" s="3" t="s">
        <v>56</v>
      </c>
      <c r="D45">
        <v>456</v>
      </c>
    </row>
    <row r="46" spans="1:5">
      <c r="A46" s="1"/>
      <c r="B46" s="1"/>
      <c r="C46" s="3" t="s">
        <v>57</v>
      </c>
      <c r="D46">
        <v>287</v>
      </c>
      <c r="E46">
        <v>52.8545119705341</v>
      </c>
    </row>
    <row r="47" spans="1:4">
      <c r="A47" s="1"/>
      <c r="B47" s="1"/>
      <c r="C47" s="3" t="s">
        <v>58</v>
      </c>
      <c r="D47">
        <v>543</v>
      </c>
    </row>
    <row r="48" spans="1:5">
      <c r="A48" s="1"/>
      <c r="B48" s="1"/>
      <c r="C48" s="3" t="s">
        <v>59</v>
      </c>
      <c r="D48">
        <v>199</v>
      </c>
      <c r="E48">
        <v>41.8067226890756</v>
      </c>
    </row>
    <row r="49" spans="1:4">
      <c r="A49" s="1"/>
      <c r="B49" s="1"/>
      <c r="C49" s="3" t="s">
        <v>60</v>
      </c>
      <c r="D49">
        <v>476</v>
      </c>
    </row>
    <row r="50" spans="1:6">
      <c r="A50" s="1"/>
      <c r="B50" s="1">
        <v>3</v>
      </c>
      <c r="C50" s="3" t="s">
        <v>55</v>
      </c>
      <c r="D50">
        <v>440</v>
      </c>
      <c r="E50">
        <v>55.766793409379</v>
      </c>
      <c r="F50">
        <v>55.4809436308818</v>
      </c>
    </row>
    <row r="51" spans="1:4">
      <c r="A51" s="1"/>
      <c r="B51" s="1"/>
      <c r="C51" s="3" t="s">
        <v>56</v>
      </c>
      <c r="D51">
        <v>789</v>
      </c>
    </row>
    <row r="52" spans="1:5">
      <c r="A52" s="1"/>
      <c r="B52" s="1"/>
      <c r="C52" s="3" t="s">
        <v>57</v>
      </c>
      <c r="D52">
        <v>345</v>
      </c>
      <c r="E52">
        <v>55.5555555555556</v>
      </c>
    </row>
    <row r="53" spans="1:4">
      <c r="A53" s="1"/>
      <c r="B53" s="1"/>
      <c r="C53" s="3" t="s">
        <v>58</v>
      </c>
      <c r="D53">
        <v>621</v>
      </c>
    </row>
    <row r="54" spans="1:5">
      <c r="A54" s="1"/>
      <c r="B54" s="1"/>
      <c r="C54" s="3" t="s">
        <v>59</v>
      </c>
      <c r="D54">
        <v>366</v>
      </c>
      <c r="E54">
        <v>55.1204819277108</v>
      </c>
    </row>
    <row r="55" spans="1:4">
      <c r="A55" s="1"/>
      <c r="B55" s="1"/>
      <c r="C55" s="3" t="s">
        <v>60</v>
      </c>
      <c r="D55">
        <v>664</v>
      </c>
    </row>
    <row r="56" spans="1:6">
      <c r="A56" s="1" t="s">
        <v>63</v>
      </c>
      <c r="B56" s="1">
        <v>1</v>
      </c>
      <c r="C56" s="3" t="s">
        <v>55</v>
      </c>
      <c r="D56">
        <v>270</v>
      </c>
      <c r="E56">
        <v>48.3870967741936</v>
      </c>
      <c r="F56">
        <v>44.8576219485379</v>
      </c>
    </row>
    <row r="57" spans="1:4">
      <c r="A57" s="1"/>
      <c r="B57" s="1"/>
      <c r="C57" s="3" t="s">
        <v>56</v>
      </c>
      <c r="D57">
        <v>558</v>
      </c>
    </row>
    <row r="58" spans="1:5">
      <c r="A58" s="1"/>
      <c r="B58" s="1"/>
      <c r="C58" s="3" t="s">
        <v>57</v>
      </c>
      <c r="D58">
        <v>261</v>
      </c>
      <c r="E58">
        <v>38.6094674556213</v>
      </c>
    </row>
    <row r="59" spans="1:4">
      <c r="A59" s="1"/>
      <c r="B59" s="1"/>
      <c r="C59" s="3" t="s">
        <v>58</v>
      </c>
      <c r="D59">
        <v>676</v>
      </c>
    </row>
    <row r="60" spans="1:5">
      <c r="A60" s="1"/>
      <c r="B60" s="1"/>
      <c r="C60" s="3" t="s">
        <v>59</v>
      </c>
      <c r="D60">
        <v>265</v>
      </c>
      <c r="E60">
        <v>47.5763016157989</v>
      </c>
    </row>
    <row r="61" spans="1:4">
      <c r="A61" s="1"/>
      <c r="B61" s="1"/>
      <c r="C61" s="3" t="s">
        <v>60</v>
      </c>
      <c r="D61">
        <v>557</v>
      </c>
    </row>
    <row r="62" spans="1:6">
      <c r="A62" s="1"/>
      <c r="B62" s="1">
        <v>2</v>
      </c>
      <c r="C62" s="3" t="s">
        <v>55</v>
      </c>
      <c r="D62">
        <v>252</v>
      </c>
      <c r="E62">
        <v>42.2110552763819</v>
      </c>
      <c r="F62">
        <v>38.4413538909901</v>
      </c>
    </row>
    <row r="63" spans="1:4">
      <c r="A63" s="1"/>
      <c r="B63" s="1"/>
      <c r="C63" s="3" t="s">
        <v>56</v>
      </c>
      <c r="D63">
        <v>597</v>
      </c>
    </row>
    <row r="64" spans="1:5">
      <c r="A64" s="1"/>
      <c r="B64" s="1"/>
      <c r="C64" s="3" t="s">
        <v>57</v>
      </c>
      <c r="D64">
        <v>241</v>
      </c>
      <c r="E64">
        <v>35.9701492537313</v>
      </c>
    </row>
    <row r="65" spans="1:4">
      <c r="A65" s="1"/>
      <c r="B65" s="1"/>
      <c r="C65" s="3" t="s">
        <v>58</v>
      </c>
      <c r="D65">
        <v>670</v>
      </c>
    </row>
    <row r="66" spans="1:5">
      <c r="A66" s="1"/>
      <c r="B66" s="1"/>
      <c r="C66" s="3" t="s">
        <v>59</v>
      </c>
      <c r="D66">
        <v>208</v>
      </c>
      <c r="E66">
        <v>37.1428571428571</v>
      </c>
    </row>
    <row r="67" spans="1:4">
      <c r="A67" s="1"/>
      <c r="B67" s="1"/>
      <c r="C67" s="3" t="s">
        <v>60</v>
      </c>
      <c r="D67">
        <v>560</v>
      </c>
    </row>
    <row r="68" spans="1:6">
      <c r="A68" s="1"/>
      <c r="B68" s="1">
        <v>3</v>
      </c>
      <c r="C68" s="3" t="s">
        <v>55</v>
      </c>
      <c r="D68">
        <v>244</v>
      </c>
      <c r="E68">
        <v>47.5633528265107</v>
      </c>
      <c r="F68">
        <v>39.075356159731</v>
      </c>
    </row>
    <row r="69" spans="1:4">
      <c r="A69" s="1"/>
      <c r="B69" s="1"/>
      <c r="C69" s="3" t="s">
        <v>56</v>
      </c>
      <c r="D69">
        <v>513</v>
      </c>
    </row>
    <row r="70" spans="1:5">
      <c r="A70" s="1"/>
      <c r="B70" s="1"/>
      <c r="C70" s="3" t="s">
        <v>57</v>
      </c>
      <c r="D70">
        <v>197</v>
      </c>
      <c r="E70">
        <v>36.279926335175</v>
      </c>
    </row>
    <row r="71" spans="1:4">
      <c r="A71" s="1"/>
      <c r="B71" s="1"/>
      <c r="C71" s="3" t="s">
        <v>58</v>
      </c>
      <c r="D71">
        <v>543</v>
      </c>
    </row>
    <row r="72" spans="1:5">
      <c r="A72" s="1"/>
      <c r="B72" s="1"/>
      <c r="C72" s="3" t="s">
        <v>59</v>
      </c>
      <c r="D72">
        <v>225</v>
      </c>
      <c r="E72">
        <v>33.3827893175074</v>
      </c>
    </row>
    <row r="73" spans="1:4">
      <c r="A73" s="1"/>
      <c r="B73" s="1"/>
      <c r="C73" s="3" t="s">
        <v>60</v>
      </c>
      <c r="D73">
        <v>674</v>
      </c>
    </row>
  </sheetData>
  <mergeCells count="16">
    <mergeCell ref="A2:A19"/>
    <mergeCell ref="A20:A37"/>
    <mergeCell ref="A38:A55"/>
    <mergeCell ref="A56:A73"/>
    <mergeCell ref="B2:B7"/>
    <mergeCell ref="B8:B13"/>
    <mergeCell ref="B14:B19"/>
    <mergeCell ref="B20:B25"/>
    <mergeCell ref="B26:B31"/>
    <mergeCell ref="B32:B37"/>
    <mergeCell ref="B38:B43"/>
    <mergeCell ref="B44:B49"/>
    <mergeCell ref="B50:B55"/>
    <mergeCell ref="B56:B61"/>
    <mergeCell ref="B62:B67"/>
    <mergeCell ref="B68:B7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figure 1B</vt:lpstr>
      <vt:lpstr>figure 1C</vt:lpstr>
      <vt:lpstr>figure 1D</vt:lpstr>
      <vt:lpstr>figure 2C</vt:lpstr>
      <vt:lpstr>figure 3A</vt:lpstr>
      <vt:lpstr>figure 3B</vt:lpstr>
      <vt:lpstr>figure 3D</vt:lpstr>
      <vt:lpstr>figure 3E</vt:lpstr>
      <vt:lpstr>figure 4A</vt:lpstr>
      <vt:lpstr>figure 4B</vt:lpstr>
      <vt:lpstr>figure 4C</vt:lpstr>
      <vt:lpstr>figure 4D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管三七</cp:lastModifiedBy>
  <dcterms:created xsi:type="dcterms:W3CDTF">2023-05-12T11:15:00Z</dcterms:created>
  <dcterms:modified xsi:type="dcterms:W3CDTF">2025-02-07T22:27:55Z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28BAD84319BC4292919FD967B9AA84CC_12</vt:lpwstr>
  </property>
</Properties>
</file>