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杂草\05-发表文章\2024-plant-稗草抗性机理文章\Raw data\"/>
    </mc:Choice>
  </mc:AlternateContent>
  <xr:revisionPtr revIDLastSave="0" documentId="8_{176EF691-DF69-4D1A-9BE1-EC0F8687F939}" xr6:coauthVersionLast="47" xr6:coauthVersionMax="47" xr10:uidLastSave="{00000000-0000-0000-0000-000000000000}"/>
  <bookViews>
    <workbookView xWindow="-120" yWindow="-120" windowWidth="29040" windowHeight="15720" xr2:uid="{B6FCD58E-F448-4728-ABFD-499DA1FBB020}"/>
  </bookViews>
  <sheets>
    <sheet name="Shee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5" i="1" l="1"/>
  <c r="J57" i="1"/>
  <c r="I57" i="1"/>
  <c r="H57" i="1"/>
  <c r="J56" i="1"/>
  <c r="I56" i="1"/>
  <c r="H56" i="1"/>
  <c r="J55" i="1"/>
  <c r="I55" i="1"/>
  <c r="N55" i="1" s="1"/>
  <c r="H55" i="1"/>
  <c r="J54" i="1"/>
  <c r="I54" i="1"/>
  <c r="H54" i="1"/>
  <c r="J53" i="1"/>
  <c r="I53" i="1"/>
  <c r="N53" i="1" s="1"/>
  <c r="H53" i="1"/>
  <c r="J52" i="1"/>
  <c r="I52" i="1"/>
  <c r="H52" i="1"/>
  <c r="J51" i="1"/>
  <c r="O51" i="1" s="1"/>
  <c r="I51" i="1"/>
  <c r="N51" i="1" s="1"/>
  <c r="H51" i="1"/>
  <c r="M51" i="1" s="1"/>
  <c r="M46" i="1"/>
  <c r="M42" i="1"/>
  <c r="N40" i="1"/>
  <c r="J46" i="1"/>
  <c r="I46" i="1"/>
  <c r="N46" i="1" s="1"/>
  <c r="H46" i="1"/>
  <c r="J45" i="1"/>
  <c r="I45" i="1"/>
  <c r="N45" i="1" s="1"/>
  <c r="H45" i="1"/>
  <c r="J44" i="1"/>
  <c r="I44" i="1"/>
  <c r="N44" i="1" s="1"/>
  <c r="H44" i="1"/>
  <c r="J43" i="1"/>
  <c r="I43" i="1"/>
  <c r="N43" i="1" s="1"/>
  <c r="H43" i="1"/>
  <c r="J42" i="1"/>
  <c r="I42" i="1"/>
  <c r="H42" i="1"/>
  <c r="J41" i="1"/>
  <c r="I41" i="1"/>
  <c r="N41" i="1" s="1"/>
  <c r="H41" i="1"/>
  <c r="M41" i="1" s="1"/>
  <c r="J40" i="1"/>
  <c r="O40" i="1" s="1"/>
  <c r="I40" i="1"/>
  <c r="H40" i="1"/>
  <c r="M40" i="1" s="1"/>
  <c r="M33" i="1"/>
  <c r="M29" i="1"/>
  <c r="J35" i="1"/>
  <c r="I35" i="1"/>
  <c r="H35" i="1"/>
  <c r="J34" i="1"/>
  <c r="I34" i="1"/>
  <c r="H34" i="1"/>
  <c r="M34" i="1" s="1"/>
  <c r="J33" i="1"/>
  <c r="I33" i="1"/>
  <c r="H33" i="1"/>
  <c r="J32" i="1"/>
  <c r="I32" i="1"/>
  <c r="H32" i="1"/>
  <c r="M32" i="1" s="1"/>
  <c r="J31" i="1"/>
  <c r="I31" i="1"/>
  <c r="H31" i="1"/>
  <c r="J30" i="1"/>
  <c r="I30" i="1"/>
  <c r="H30" i="1"/>
  <c r="M30" i="1" s="1"/>
  <c r="J29" i="1"/>
  <c r="O29" i="1" s="1"/>
  <c r="I29" i="1"/>
  <c r="N29" i="1" s="1"/>
  <c r="H29" i="1"/>
  <c r="M35" i="1" s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N18" i="1" s="1"/>
  <c r="H18" i="1"/>
  <c r="M18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O53" i="1" l="1"/>
  <c r="O55" i="1"/>
  <c r="O57" i="1"/>
  <c r="M44" i="1"/>
  <c r="M52" i="1"/>
  <c r="M54" i="1"/>
  <c r="M56" i="1"/>
  <c r="M31" i="1"/>
  <c r="N42" i="1"/>
  <c r="N52" i="1"/>
  <c r="N54" i="1"/>
  <c r="N56" i="1"/>
  <c r="N31" i="1"/>
  <c r="N33" i="1"/>
  <c r="N35" i="1"/>
  <c r="O42" i="1"/>
  <c r="O52" i="1"/>
  <c r="O54" i="1"/>
  <c r="O56" i="1"/>
  <c r="N57" i="1"/>
  <c r="O31" i="1"/>
  <c r="M43" i="1"/>
  <c r="M45" i="1"/>
  <c r="M53" i="1"/>
  <c r="M57" i="1"/>
  <c r="O46" i="1"/>
  <c r="O35" i="1"/>
  <c r="O33" i="1"/>
  <c r="N20" i="1"/>
  <c r="N22" i="1"/>
  <c r="N24" i="1"/>
  <c r="N30" i="1"/>
  <c r="N32" i="1"/>
  <c r="N34" i="1"/>
  <c r="O24" i="1"/>
  <c r="O44" i="1"/>
  <c r="O23" i="1"/>
  <c r="O20" i="1"/>
  <c r="M19" i="1"/>
  <c r="M21" i="1"/>
  <c r="M23" i="1"/>
  <c r="O41" i="1"/>
  <c r="O43" i="1"/>
  <c r="O45" i="1"/>
  <c r="O30" i="1"/>
  <c r="O34" i="1"/>
  <c r="O32" i="1"/>
  <c r="O22" i="1"/>
  <c r="N19" i="1"/>
  <c r="N21" i="1"/>
  <c r="N23" i="1"/>
  <c r="O19" i="1"/>
  <c r="O21" i="1"/>
  <c r="M20" i="1"/>
  <c r="M22" i="1"/>
  <c r="M24" i="1"/>
  <c r="O18" i="1"/>
</calcChain>
</file>

<file path=xl/sharedStrings.xml><?xml version="1.0" encoding="utf-8"?>
<sst xmlns="http://schemas.openxmlformats.org/spreadsheetml/2006/main" count="44" uniqueCount="15">
  <si>
    <r>
      <t>OD</t>
    </r>
    <r>
      <rPr>
        <vertAlign val="subscript"/>
        <sz val="11"/>
        <color theme="1"/>
        <rFont val="Times New Roman"/>
        <family val="1"/>
      </rPr>
      <t>530</t>
    </r>
    <phoneticPr fontId="4" type="noConversion"/>
  </si>
  <si>
    <r>
      <rPr>
        <sz val="10"/>
        <color theme="1"/>
        <rFont val="Times New Roman"/>
        <family val="3"/>
      </rPr>
      <t>Acetoin</t>
    </r>
    <r>
      <rPr>
        <sz val="10"/>
        <color theme="1"/>
        <rFont val="等线"/>
        <family val="3"/>
        <charset val="134"/>
      </rPr>
      <t>（</t>
    </r>
    <r>
      <rPr>
        <sz val="10"/>
        <color theme="1"/>
        <rFont val="Times New Roman"/>
        <family val="1"/>
      </rPr>
      <t>umol/L</t>
    </r>
    <r>
      <rPr>
        <sz val="10"/>
        <color theme="1"/>
        <rFont val="等线"/>
        <family val="3"/>
        <charset val="134"/>
      </rPr>
      <t>）</t>
    </r>
    <phoneticPr fontId="4" type="noConversion"/>
  </si>
  <si>
    <t>AVE</t>
    <phoneticPr fontId="4" type="noConversion"/>
  </si>
  <si>
    <t>STD</t>
    <phoneticPr fontId="4" type="noConversion"/>
  </si>
  <si>
    <t>18-ETF</t>
    <phoneticPr fontId="4" type="noConversion"/>
  </si>
  <si>
    <r>
      <rPr>
        <sz val="11"/>
        <color theme="1"/>
        <rFont val="Times New Roman"/>
        <family val="2"/>
      </rPr>
      <t>Penoxsulam</t>
    </r>
    <r>
      <rPr>
        <sz val="11"/>
        <color theme="1"/>
        <rFont val="等线"/>
        <family val="2"/>
      </rPr>
      <t>（</t>
    </r>
    <r>
      <rPr>
        <sz val="11"/>
        <color theme="1"/>
        <rFont val="Times New Roman"/>
        <family val="1"/>
      </rPr>
      <t>umol/L</t>
    </r>
    <r>
      <rPr>
        <sz val="11"/>
        <color theme="1"/>
        <rFont val="等线"/>
        <family val="2"/>
      </rPr>
      <t>）</t>
    </r>
    <phoneticPr fontId="4" type="noConversion"/>
  </si>
  <si>
    <r>
      <rPr>
        <sz val="11"/>
        <color theme="1"/>
        <rFont val="Times New Roman"/>
        <family val="3"/>
      </rPr>
      <t>Acetoin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umol/L</t>
    </r>
    <r>
      <rPr>
        <sz val="11"/>
        <color theme="1"/>
        <rFont val="宋体"/>
        <family val="3"/>
        <charset val="134"/>
      </rPr>
      <t>）</t>
    </r>
    <phoneticPr fontId="4" type="noConversion"/>
  </si>
  <si>
    <r>
      <rPr>
        <sz val="11"/>
        <color theme="1"/>
        <rFont val="Times New Roman"/>
        <family val="3"/>
      </rPr>
      <t>Inhibition Rate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%</t>
    </r>
    <r>
      <rPr>
        <sz val="11"/>
        <color theme="1"/>
        <rFont val="宋体"/>
        <family val="3"/>
        <charset val="134"/>
      </rPr>
      <t>）</t>
    </r>
    <phoneticPr fontId="4" type="noConversion"/>
  </si>
  <si>
    <t>18-WMJ</t>
    <phoneticPr fontId="4" type="noConversion"/>
  </si>
  <si>
    <t>18-WJJ-Ec</t>
    <phoneticPr fontId="4" type="noConversion"/>
  </si>
  <si>
    <t>18-NJ</t>
    <phoneticPr fontId="4" type="noConversion"/>
  </si>
  <si>
    <t>Original OD530</t>
    <phoneticPr fontId="2" type="noConversion"/>
  </si>
  <si>
    <t>Equivalent to Acetoin</t>
    <phoneticPr fontId="2" type="noConversion"/>
  </si>
  <si>
    <t>Original OD530 of different concentration of Acetoin</t>
    <phoneticPr fontId="2" type="noConversion"/>
  </si>
  <si>
    <t>Inhibition rate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</si>
</sst>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16" x14ac:knownFonts="1">
    <font>
      <sz val="11"/>
      <color theme="1"/>
      <name val="等线"/>
      <family val="2"/>
      <charset val="134"/>
      <scheme val="minor"/>
    </font>
    <font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vertAlign val="subscript"/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等线"/>
      <family val="3"/>
      <charset val="134"/>
    </font>
    <font>
      <sz val="11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10"/>
      <color theme="1"/>
      <name val="Times New Roman"/>
      <family val="3"/>
    </font>
    <font>
      <sz val="10"/>
      <color rgb="FF000000"/>
      <name val="Times New Roman"/>
      <family val="3"/>
    </font>
    <font>
      <sz val="11"/>
      <color theme="1"/>
      <name val="等线"/>
      <family val="2"/>
    </font>
    <font>
      <sz val="11"/>
      <color theme="1"/>
      <name val="宋体"/>
      <family val="3"/>
      <charset val="134"/>
    </font>
    <font>
      <sz val="11"/>
      <color theme="1"/>
      <name val="Times New Roman"/>
      <family val="2"/>
    </font>
    <font>
      <sz val="11"/>
      <color theme="1"/>
      <name val="Times New Roman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/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2EFEC-BF8C-4FD9-ACAF-61205650215B}">
  <dimension ref="A2:O72"/>
  <sheetViews>
    <sheetView tabSelected="1" topLeftCell="A3" workbookViewId="0">
      <selection activeCell="A2" sqref="A2"/>
    </sheetView>
  </sheetViews>
  <sheetFormatPr defaultRowHeight="14.25" x14ac:dyDescent="0.2"/>
  <cols>
    <col min="1" max="1" width="23.25" customWidth="1"/>
    <col min="6" max="6" width="9" customWidth="1"/>
    <col min="7" max="7" width="17.75" customWidth="1"/>
    <col min="12" max="12" width="15.625" customWidth="1"/>
  </cols>
  <sheetData>
    <row r="2" spans="1:15" ht="28.5" x14ac:dyDescent="0.2">
      <c r="A2" s="17" t="s">
        <v>13</v>
      </c>
    </row>
    <row r="3" spans="1:15" ht="16.5" x14ac:dyDescent="0.2">
      <c r="A3" s="1"/>
      <c r="B3" s="2" t="s">
        <v>0</v>
      </c>
      <c r="C3" s="2"/>
      <c r="D3" s="2"/>
      <c r="E3" s="3"/>
      <c r="F3" s="3"/>
    </row>
    <row r="4" spans="1:15" ht="15" x14ac:dyDescent="0.2">
      <c r="A4" s="8" t="s">
        <v>1</v>
      </c>
      <c r="B4" s="4">
        <v>1</v>
      </c>
      <c r="C4" s="4">
        <v>2</v>
      </c>
      <c r="D4" s="4">
        <v>3</v>
      </c>
      <c r="E4" s="9" t="s">
        <v>2</v>
      </c>
      <c r="F4" s="5" t="s">
        <v>3</v>
      </c>
    </row>
    <row r="5" spans="1:15" x14ac:dyDescent="0.2">
      <c r="A5" s="6">
        <v>0</v>
      </c>
      <c r="B5" s="3">
        <v>0.154</v>
      </c>
      <c r="C5" s="3">
        <v>0.16200000000000001</v>
      </c>
      <c r="D5" s="3">
        <v>0.156</v>
      </c>
      <c r="E5" s="3">
        <f>AVERAGE(B5:D5)</f>
        <v>0.15733333333333333</v>
      </c>
      <c r="F5" s="3">
        <f>_xlfn.STDEV.P(B5:D5)</f>
        <v>3.3993463423951931E-3</v>
      </c>
    </row>
    <row r="6" spans="1:15" x14ac:dyDescent="0.2">
      <c r="A6" s="7">
        <v>17.241379310344829</v>
      </c>
      <c r="B6" s="3">
        <v>0.28299999999999997</v>
      </c>
      <c r="C6" s="3">
        <v>0.28199999999999997</v>
      </c>
      <c r="D6" s="3">
        <v>0.28100000000000003</v>
      </c>
      <c r="E6" s="3">
        <f t="shared" ref="E6:E12" si="0">AVERAGE(B6:D6)</f>
        <v>0.28199999999999997</v>
      </c>
      <c r="F6" s="3">
        <f t="shared" ref="F6:F12" si="1">_xlfn.STDEV.P(B6:D6)</f>
        <v>8.1649658092770416E-4</v>
      </c>
    </row>
    <row r="7" spans="1:15" x14ac:dyDescent="0.2">
      <c r="A7" s="7">
        <v>34.482758620689658</v>
      </c>
      <c r="B7" s="3">
        <v>0.40100000000000002</v>
      </c>
      <c r="C7" s="3">
        <v>0.39900000000000002</v>
      </c>
      <c r="D7" s="3">
        <v>0.38900000000000001</v>
      </c>
      <c r="E7" s="3">
        <f t="shared" si="0"/>
        <v>0.39633333333333337</v>
      </c>
      <c r="F7" s="3">
        <f t="shared" si="1"/>
        <v>5.2493385826745459E-3</v>
      </c>
    </row>
    <row r="8" spans="1:15" x14ac:dyDescent="0.2">
      <c r="A8" s="7">
        <v>51.724137931034484</v>
      </c>
      <c r="B8" s="3">
        <v>0.51800000000000002</v>
      </c>
      <c r="C8" s="3">
        <v>0.51900000000000002</v>
      </c>
      <c r="D8" s="3">
        <v>0.495</v>
      </c>
      <c r="E8" s="3">
        <f t="shared" si="0"/>
        <v>0.51066666666666671</v>
      </c>
      <c r="F8" s="3">
        <f t="shared" si="1"/>
        <v>1.1085526098877269E-2</v>
      </c>
    </row>
    <row r="9" spans="1:15" x14ac:dyDescent="0.2">
      <c r="A9" s="7">
        <v>68.965517241379317</v>
      </c>
      <c r="B9" s="3">
        <v>0.64100000000000001</v>
      </c>
      <c r="C9" s="3">
        <v>0.63500000000000001</v>
      </c>
      <c r="D9" s="3">
        <v>0.628</v>
      </c>
      <c r="E9" s="3">
        <f t="shared" si="0"/>
        <v>0.6346666666666666</v>
      </c>
      <c r="F9" s="3">
        <f t="shared" si="1"/>
        <v>5.3124591501697476E-3</v>
      </c>
    </row>
    <row r="10" spans="1:15" x14ac:dyDescent="0.2">
      <c r="A10" s="7">
        <v>86.206896551724142</v>
      </c>
      <c r="B10" s="3">
        <v>0.749</v>
      </c>
      <c r="C10" s="3">
        <v>0.75900000000000001</v>
      </c>
      <c r="D10" s="3">
        <v>0.73899999999999999</v>
      </c>
      <c r="E10" s="3">
        <f t="shared" si="0"/>
        <v>0.749</v>
      </c>
      <c r="F10" s="3">
        <f t="shared" si="1"/>
        <v>8.1649658092772682E-3</v>
      </c>
    </row>
    <row r="11" spans="1:15" x14ac:dyDescent="0.2">
      <c r="A11" s="7">
        <v>103.44827586206897</v>
      </c>
      <c r="B11" s="3">
        <v>0.88</v>
      </c>
      <c r="C11" s="3">
        <v>0.872</v>
      </c>
      <c r="D11" s="3">
        <v>0.84599999999999997</v>
      </c>
      <c r="E11" s="3">
        <f t="shared" si="0"/>
        <v>0.86599999999999999</v>
      </c>
      <c r="F11" s="3">
        <f t="shared" si="1"/>
        <v>1.4514360704718175E-2</v>
      </c>
    </row>
    <row r="12" spans="1:15" x14ac:dyDescent="0.2">
      <c r="A12" s="7">
        <v>120.68965517241379</v>
      </c>
      <c r="B12" s="3">
        <v>1.014</v>
      </c>
      <c r="C12" s="3">
        <v>0.97299999999999998</v>
      </c>
      <c r="D12" s="3">
        <v>0.96499999999999997</v>
      </c>
      <c r="E12" s="3">
        <f t="shared" si="0"/>
        <v>0.98399999999999999</v>
      </c>
      <c r="F12" s="3">
        <f t="shared" si="1"/>
        <v>2.1463146709340349E-2</v>
      </c>
    </row>
    <row r="15" spans="1:15" x14ac:dyDescent="0.2">
      <c r="A15" s="16" t="s">
        <v>11</v>
      </c>
      <c r="G15" s="16" t="s">
        <v>12</v>
      </c>
      <c r="L15" s="16" t="s">
        <v>14</v>
      </c>
    </row>
    <row r="16" spans="1:15" ht="16.5" x14ac:dyDescent="0.2">
      <c r="A16" s="1" t="s">
        <v>4</v>
      </c>
      <c r="B16" s="2" t="s">
        <v>0</v>
      </c>
      <c r="C16" s="2"/>
      <c r="D16" s="2"/>
      <c r="G16" s="1" t="s">
        <v>4</v>
      </c>
      <c r="H16" s="14" t="s">
        <v>6</v>
      </c>
      <c r="I16" s="2"/>
      <c r="J16" s="2"/>
      <c r="L16" s="1" t="s">
        <v>4</v>
      </c>
      <c r="M16" s="14" t="s">
        <v>7</v>
      </c>
      <c r="N16" s="2"/>
      <c r="O16" s="2"/>
    </row>
    <row r="17" spans="1:15" ht="35.25" customHeight="1" x14ac:dyDescent="0.2">
      <c r="A17" s="13" t="s">
        <v>5</v>
      </c>
      <c r="B17" s="1">
        <v>1</v>
      </c>
      <c r="C17" s="1">
        <v>2</v>
      </c>
      <c r="D17" s="1">
        <v>3</v>
      </c>
      <c r="G17" s="13" t="s">
        <v>5</v>
      </c>
      <c r="H17" s="1">
        <v>1</v>
      </c>
      <c r="I17" s="1">
        <v>2</v>
      </c>
      <c r="J17" s="1">
        <v>3</v>
      </c>
      <c r="L17" s="13" t="s">
        <v>5</v>
      </c>
      <c r="M17" s="1">
        <v>1</v>
      </c>
      <c r="N17" s="1">
        <v>2</v>
      </c>
      <c r="O17" s="1">
        <v>3</v>
      </c>
    </row>
    <row r="18" spans="1:15" ht="15" x14ac:dyDescent="0.2">
      <c r="A18" s="1">
        <v>0</v>
      </c>
      <c r="B18" s="10">
        <v>0.39900000000000002</v>
      </c>
      <c r="C18" s="10">
        <v>0.39700000000000002</v>
      </c>
      <c r="D18" s="10">
        <v>0.39400000000000002</v>
      </c>
      <c r="G18" s="1">
        <v>0</v>
      </c>
      <c r="H18" s="10">
        <f>(B18-0.1605)/0.0068</f>
        <v>35.07352941176471</v>
      </c>
      <c r="I18" s="10">
        <f>(C18-0.1605)/0.0068</f>
        <v>34.779411764705884</v>
      </c>
      <c r="J18" s="10">
        <f>(D18-0.1605)/0.0068</f>
        <v>34.338235294117652</v>
      </c>
      <c r="L18" s="1">
        <v>0</v>
      </c>
      <c r="M18" s="12">
        <f>H18/H18*100</f>
        <v>100</v>
      </c>
      <c r="N18" s="12">
        <f>I18/I18*100</f>
        <v>100</v>
      </c>
      <c r="O18" s="12">
        <f>J18/J18*100</f>
        <v>100</v>
      </c>
    </row>
    <row r="19" spans="1:15" ht="15" x14ac:dyDescent="0.2">
      <c r="A19" s="1">
        <v>0.01</v>
      </c>
      <c r="B19" s="10">
        <v>0.38100000000000001</v>
      </c>
      <c r="C19" s="10">
        <v>0.38500000000000001</v>
      </c>
      <c r="D19" s="10">
        <v>0.38300000000000001</v>
      </c>
      <c r="G19" s="1">
        <v>0.01</v>
      </c>
      <c r="H19" s="10">
        <f>(B19-0.1605)/0.0068</f>
        <v>32.426470588235297</v>
      </c>
      <c r="I19" s="10">
        <f>(C19-0.1605)/0.0068</f>
        <v>33.014705882352942</v>
      </c>
      <c r="J19" s="10">
        <f>(D19-0.1605)/0.0068</f>
        <v>32.720588235294123</v>
      </c>
      <c r="L19" s="1">
        <v>0.01</v>
      </c>
      <c r="M19" s="12">
        <f>H19/H18*100</f>
        <v>92.452830188679243</v>
      </c>
      <c r="N19" s="12">
        <f>I19/I18*100</f>
        <v>94.926004228329802</v>
      </c>
      <c r="O19" s="12">
        <f>J19/J18*100</f>
        <v>95.289079229122052</v>
      </c>
    </row>
    <row r="20" spans="1:15" ht="15" x14ac:dyDescent="0.2">
      <c r="A20" s="1">
        <v>0.1</v>
      </c>
      <c r="B20" s="10">
        <v>0.378</v>
      </c>
      <c r="C20" s="10">
        <v>0.38200000000000001</v>
      </c>
      <c r="D20" s="10">
        <v>0.379</v>
      </c>
      <c r="G20" s="1">
        <v>0.1</v>
      </c>
      <c r="H20" s="10">
        <f>(B20-0.1605)/0.0068</f>
        <v>31.985294117647062</v>
      </c>
      <c r="I20" s="10">
        <f>(C20-0.1605)/0.0068</f>
        <v>32.57352941176471</v>
      </c>
      <c r="J20" s="10">
        <f>(D20-0.1605)/0.0068</f>
        <v>32.132352941176471</v>
      </c>
      <c r="L20" s="1">
        <v>0.1</v>
      </c>
      <c r="M20" s="12">
        <f>H20/H18*100</f>
        <v>91.19496855345912</v>
      </c>
      <c r="N20" s="12">
        <f>I20/I18*100</f>
        <v>93.65750528541227</v>
      </c>
      <c r="O20" s="12">
        <f>J20/J18*100</f>
        <v>93.576017130620968</v>
      </c>
    </row>
    <row r="21" spans="1:15" ht="15" x14ac:dyDescent="0.2">
      <c r="A21" s="1">
        <v>1</v>
      </c>
      <c r="B21" s="10">
        <v>0.36199999999999999</v>
      </c>
      <c r="C21" s="10">
        <v>0.35699999999999998</v>
      </c>
      <c r="D21" s="10">
        <v>0.36</v>
      </c>
      <c r="G21" s="1">
        <v>1</v>
      </c>
      <c r="H21" s="10">
        <f>(B21-0.1605)/0.0068</f>
        <v>29.632352941176471</v>
      </c>
      <c r="I21" s="10">
        <f>(C21-0.1605)/0.0068</f>
        <v>28.897058823529409</v>
      </c>
      <c r="J21" s="10">
        <f>(D21-0.1605)/0.0068</f>
        <v>29.338235294117645</v>
      </c>
      <c r="L21" s="1">
        <v>1</v>
      </c>
      <c r="M21" s="12">
        <f>H21/H18*100</f>
        <v>84.486373165618446</v>
      </c>
      <c r="N21" s="12">
        <f>I21/I18*100</f>
        <v>83.086680761099359</v>
      </c>
      <c r="O21" s="12">
        <f>J21/J18*100</f>
        <v>85.438972162740882</v>
      </c>
    </row>
    <row r="22" spans="1:15" ht="15" x14ac:dyDescent="0.2">
      <c r="A22" s="1">
        <v>10</v>
      </c>
      <c r="B22" s="10">
        <v>0.33500000000000002</v>
      </c>
      <c r="C22" s="10">
        <v>0.32900000000000001</v>
      </c>
      <c r="D22" s="10">
        <v>0.33200000000000002</v>
      </c>
      <c r="G22" s="1">
        <v>10</v>
      </c>
      <c r="H22" s="10">
        <f>(B22-0.1605)/0.0068</f>
        <v>25.661764705882355</v>
      </c>
      <c r="I22" s="10">
        <f>(C22-0.1605)/0.0068</f>
        <v>24.779411764705884</v>
      </c>
      <c r="J22" s="10">
        <f>(D22-0.1605)/0.0068</f>
        <v>25.22058823529412</v>
      </c>
      <c r="L22" s="1">
        <v>10</v>
      </c>
      <c r="M22" s="12">
        <f>H22/H18*100</f>
        <v>73.165618448637318</v>
      </c>
      <c r="N22" s="12">
        <f>I22/I18*100</f>
        <v>71.247357293868916</v>
      </c>
      <c r="O22" s="12">
        <f>J22/J18*100</f>
        <v>73.44753747323341</v>
      </c>
    </row>
    <row r="23" spans="1:15" ht="15" x14ac:dyDescent="0.2">
      <c r="A23" s="1">
        <v>100</v>
      </c>
      <c r="B23" s="10">
        <v>0.29299999999999998</v>
      </c>
      <c r="C23" s="10">
        <v>0.29699999999999999</v>
      </c>
      <c r="D23" s="10">
        <v>0.3</v>
      </c>
      <c r="G23" s="1">
        <v>100</v>
      </c>
      <c r="H23" s="10">
        <f>(B23-0.1605)/0.0068</f>
        <v>19.485294117647058</v>
      </c>
      <c r="I23" s="10">
        <f>(C23-0.1605)/0.0068</f>
        <v>20.073529411764703</v>
      </c>
      <c r="J23" s="10">
        <f>(D23-0.1605)/0.0068</f>
        <v>20.514705882352938</v>
      </c>
      <c r="L23" s="1">
        <v>100</v>
      </c>
      <c r="M23" s="12">
        <f>H23/H18*100</f>
        <v>55.55555555555555</v>
      </c>
      <c r="N23" s="12">
        <f>I23/I18*100</f>
        <v>57.716701902748405</v>
      </c>
      <c r="O23" s="12">
        <f>J23/J18*100</f>
        <v>59.743040685224827</v>
      </c>
    </row>
    <row r="24" spans="1:15" ht="15" x14ac:dyDescent="0.2">
      <c r="A24" s="1">
        <v>1000</v>
      </c>
      <c r="B24" s="10">
        <v>0.26400000000000001</v>
      </c>
      <c r="C24" s="10">
        <v>0.26200000000000001</v>
      </c>
      <c r="D24" s="10">
        <v>0.26800000000000002</v>
      </c>
      <c r="G24" s="1">
        <v>1000</v>
      </c>
      <c r="H24" s="10">
        <f>(B24-0.1605)/0.0068</f>
        <v>15.22058823529412</v>
      </c>
      <c r="I24" s="10">
        <f>(C24-0.1605)/0.0068</f>
        <v>14.926470588235295</v>
      </c>
      <c r="J24" s="10">
        <f>(D24-0.1605)/0.0068</f>
        <v>15.808823529411768</v>
      </c>
      <c r="L24" s="1">
        <v>1000</v>
      </c>
      <c r="M24" s="12">
        <f>H24/H18*100</f>
        <v>43.39622641509434</v>
      </c>
      <c r="N24" s="12">
        <f>I24/I18*100</f>
        <v>42.917547568710361</v>
      </c>
      <c r="O24" s="12">
        <f>J24/J18*100</f>
        <v>46.038543897216279</v>
      </c>
    </row>
    <row r="25" spans="1:15" x14ac:dyDescent="0.2">
      <c r="A25" s="11"/>
      <c r="B25" s="11"/>
      <c r="C25" s="11"/>
      <c r="D25" s="11"/>
    </row>
    <row r="26" spans="1:15" x14ac:dyDescent="0.2">
      <c r="A26" s="11"/>
      <c r="B26" s="11"/>
      <c r="C26" s="11"/>
      <c r="D26" s="11"/>
    </row>
    <row r="27" spans="1:15" ht="16.5" x14ac:dyDescent="0.2">
      <c r="A27" s="1" t="s">
        <v>8</v>
      </c>
      <c r="B27" s="2" t="s">
        <v>0</v>
      </c>
      <c r="C27" s="2"/>
      <c r="D27" s="2"/>
      <c r="G27" s="1" t="s">
        <v>8</v>
      </c>
      <c r="H27" s="14" t="s">
        <v>6</v>
      </c>
      <c r="I27" s="2"/>
      <c r="J27" s="2"/>
      <c r="L27" s="1" t="s">
        <v>8</v>
      </c>
      <c r="M27" s="14" t="s">
        <v>7</v>
      </c>
      <c r="N27" s="2"/>
      <c r="O27" s="2"/>
    </row>
    <row r="28" spans="1:15" ht="30" x14ac:dyDescent="0.2">
      <c r="A28" s="13" t="s">
        <v>5</v>
      </c>
      <c r="B28" s="1">
        <v>1</v>
      </c>
      <c r="C28" s="1">
        <v>2</v>
      </c>
      <c r="D28" s="1">
        <v>3</v>
      </c>
      <c r="G28" s="13" t="s">
        <v>5</v>
      </c>
      <c r="H28" s="1">
        <v>1</v>
      </c>
      <c r="I28" s="1">
        <v>2</v>
      </c>
      <c r="J28" s="1">
        <v>3</v>
      </c>
      <c r="L28" s="13" t="s">
        <v>5</v>
      </c>
      <c r="M28" s="1">
        <v>1</v>
      </c>
      <c r="N28" s="1">
        <v>2</v>
      </c>
      <c r="O28" s="1">
        <v>3</v>
      </c>
    </row>
    <row r="29" spans="1:15" ht="15" x14ac:dyDescent="0.2">
      <c r="A29" s="1">
        <v>0</v>
      </c>
      <c r="B29" s="10">
        <v>0.36099999999999999</v>
      </c>
      <c r="C29" s="10">
        <v>0.36299999999999999</v>
      </c>
      <c r="D29" s="10">
        <v>0.37</v>
      </c>
      <c r="G29" s="1">
        <v>0</v>
      </c>
      <c r="H29" s="10">
        <f>(B29-0.1605)/0.0068</f>
        <v>29.485294117647058</v>
      </c>
      <c r="I29" s="10">
        <f>(C29-0.1605)/0.0068</f>
        <v>29.77941176470588</v>
      </c>
      <c r="J29" s="10">
        <f>(D29-0.1605)/0.0068</f>
        <v>30.808823529411764</v>
      </c>
      <c r="L29" s="1">
        <v>0</v>
      </c>
      <c r="M29" s="12">
        <f>H29/H29*100</f>
        <v>100</v>
      </c>
      <c r="N29" s="12">
        <f>I29/I29*100</f>
        <v>100</v>
      </c>
      <c r="O29" s="12">
        <f>J29/J29*100</f>
        <v>100</v>
      </c>
    </row>
    <row r="30" spans="1:15" ht="15" x14ac:dyDescent="0.2">
      <c r="A30" s="1">
        <v>0.01</v>
      </c>
      <c r="B30" s="10">
        <v>0.35799999999999998</v>
      </c>
      <c r="C30" s="10">
        <v>0.35499999999999998</v>
      </c>
      <c r="D30" s="10">
        <v>0.35699999999999998</v>
      </c>
      <c r="G30" s="1">
        <v>0.01</v>
      </c>
      <c r="H30" s="10">
        <f>(B30-0.1605)/0.0068</f>
        <v>29.044117647058822</v>
      </c>
      <c r="I30" s="10">
        <f>(C30-0.1605)/0.0068</f>
        <v>28.602941176470587</v>
      </c>
      <c r="J30" s="10">
        <f>(D30-0.1605)/0.0068</f>
        <v>28.897058823529409</v>
      </c>
      <c r="L30" s="1">
        <v>0.01</v>
      </c>
      <c r="M30" s="12">
        <f>H30/H29*100</f>
        <v>98.503740648379051</v>
      </c>
      <c r="N30" s="12">
        <f>I30/I29*100</f>
        <v>96.049382716049379</v>
      </c>
      <c r="O30" s="12">
        <f>J30/J29*100</f>
        <v>93.794749403341285</v>
      </c>
    </row>
    <row r="31" spans="1:15" ht="15" x14ac:dyDescent="0.2">
      <c r="A31" s="1">
        <v>0.1</v>
      </c>
      <c r="B31" s="10">
        <v>0.32300000000000001</v>
      </c>
      <c r="C31" s="10">
        <v>0.32800000000000001</v>
      </c>
      <c r="D31" s="10">
        <v>0.33900000000000002</v>
      </c>
      <c r="G31" s="1">
        <v>0.1</v>
      </c>
      <c r="H31" s="10">
        <f>(B31-0.1605)/0.0068</f>
        <v>23.897058823529413</v>
      </c>
      <c r="I31" s="10">
        <f>(C31-0.1605)/0.0068</f>
        <v>24.632352941176475</v>
      </c>
      <c r="J31" s="10">
        <f>(D31-0.1605)/0.0068</f>
        <v>26.250000000000004</v>
      </c>
      <c r="L31" s="1">
        <v>0.1</v>
      </c>
      <c r="M31" s="12">
        <f>H31/H29*100</f>
        <v>81.047381546134673</v>
      </c>
      <c r="N31" s="12">
        <f>I31/I29*100</f>
        <v>82.716049382716079</v>
      </c>
      <c r="O31" s="12">
        <f>J31/J29*100</f>
        <v>85.202863961813861</v>
      </c>
    </row>
    <row r="32" spans="1:15" ht="15" x14ac:dyDescent="0.2">
      <c r="A32" s="1">
        <v>1</v>
      </c>
      <c r="B32" s="10">
        <v>0.311</v>
      </c>
      <c r="C32" s="10">
        <v>0.309</v>
      </c>
      <c r="D32" s="10">
        <v>0.30499999999999999</v>
      </c>
      <c r="G32" s="1">
        <v>1</v>
      </c>
      <c r="H32" s="10">
        <f>(B32-0.1605)/0.0068</f>
        <v>22.132352941176471</v>
      </c>
      <c r="I32" s="10">
        <f>(C32-0.1605)/0.0068</f>
        <v>21.838235294117649</v>
      </c>
      <c r="J32" s="10">
        <f>(D32-0.1605)/0.0068</f>
        <v>21.25</v>
      </c>
      <c r="L32" s="1">
        <v>1</v>
      </c>
      <c r="M32" s="12">
        <f>H32/H29*100</f>
        <v>75.062344139650875</v>
      </c>
      <c r="N32" s="12">
        <f>I32/I29*100</f>
        <v>73.333333333333343</v>
      </c>
      <c r="O32" s="12">
        <f>J32/J29*100</f>
        <v>68.97374701670644</v>
      </c>
    </row>
    <row r="33" spans="1:15" ht="15" x14ac:dyDescent="0.2">
      <c r="A33" s="1">
        <v>10</v>
      </c>
      <c r="B33" s="10">
        <v>0.27900000000000003</v>
      </c>
      <c r="C33" s="10">
        <v>0.27400000000000002</v>
      </c>
      <c r="D33" s="10">
        <v>0.27600000000000002</v>
      </c>
      <c r="G33" s="1">
        <v>10</v>
      </c>
      <c r="H33" s="10">
        <f>(B33-0.1605)/0.0068</f>
        <v>17.426470588235297</v>
      </c>
      <c r="I33" s="10">
        <f>(C33-0.1605)/0.0068</f>
        <v>16.691176470588239</v>
      </c>
      <c r="J33" s="10">
        <f>(D33-0.1605)/0.0068</f>
        <v>16.985294117647062</v>
      </c>
      <c r="L33" s="1">
        <v>10</v>
      </c>
      <c r="M33" s="12">
        <f>H33/H29*100</f>
        <v>59.102244389027447</v>
      </c>
      <c r="N33" s="12">
        <f>I33/I29*100</f>
        <v>56.049382716049401</v>
      </c>
      <c r="O33" s="12">
        <f>J33/J29*100</f>
        <v>55.131264916467792</v>
      </c>
    </row>
    <row r="34" spans="1:15" ht="15" x14ac:dyDescent="0.2">
      <c r="A34" s="1">
        <v>100</v>
      </c>
      <c r="B34" s="10">
        <v>0.23799999999999999</v>
      </c>
      <c r="C34" s="10">
        <v>0.24199999999999999</v>
      </c>
      <c r="D34" s="10">
        <v>0.24</v>
      </c>
      <c r="G34" s="1">
        <v>100</v>
      </c>
      <c r="H34" s="10">
        <f>(B34-0.1605)/0.0068</f>
        <v>11.397058823529409</v>
      </c>
      <c r="I34" s="10">
        <f>(C34-0.1605)/0.0068</f>
        <v>11.985294117647058</v>
      </c>
      <c r="J34" s="10">
        <f>(D34-0.1605)/0.0068</f>
        <v>11.691176470588234</v>
      </c>
      <c r="L34" s="1">
        <v>100</v>
      </c>
      <c r="M34" s="12">
        <f>H34/H29*100</f>
        <v>38.653366583541136</v>
      </c>
      <c r="N34" s="12">
        <f>I34/I29*100</f>
        <v>40.246913580246911</v>
      </c>
      <c r="O34" s="12">
        <f>J34/J29*100</f>
        <v>37.94749403341288</v>
      </c>
    </row>
    <row r="35" spans="1:15" ht="15" x14ac:dyDescent="0.2">
      <c r="A35" s="1">
        <v>1000</v>
      </c>
      <c r="B35" s="10">
        <v>0.215</v>
      </c>
      <c r="C35" s="10">
        <v>0.223</v>
      </c>
      <c r="D35" s="10">
        <v>0.218</v>
      </c>
      <c r="G35" s="1">
        <v>1000</v>
      </c>
      <c r="H35" s="10">
        <f>(B35-0.1605)/0.0068</f>
        <v>8.0147058823529402</v>
      </c>
      <c r="I35" s="10">
        <f>(C35-0.1605)/0.0068</f>
        <v>9.1911764705882355</v>
      </c>
      <c r="J35" s="10">
        <f>(D35-0.1605)/0.0068</f>
        <v>8.4558823529411757</v>
      </c>
      <c r="L35" s="1">
        <v>1000</v>
      </c>
      <c r="M35" s="12">
        <f>H35/H29*100</f>
        <v>27.182044887780549</v>
      </c>
      <c r="N35" s="12">
        <f>I35/I29*100</f>
        <v>30.864197530864203</v>
      </c>
      <c r="O35" s="12">
        <f>J35/J29*100</f>
        <v>27.44630071599045</v>
      </c>
    </row>
    <row r="36" spans="1:15" x14ac:dyDescent="0.2">
      <c r="A36" s="15"/>
      <c r="B36" s="15"/>
      <c r="C36" s="15"/>
      <c r="D36" s="15"/>
    </row>
    <row r="37" spans="1:15" x14ac:dyDescent="0.2">
      <c r="A37" s="15"/>
      <c r="B37" s="15"/>
      <c r="C37" s="15"/>
      <c r="D37" s="15"/>
    </row>
    <row r="38" spans="1:15" ht="16.5" x14ac:dyDescent="0.2">
      <c r="A38" s="1" t="s">
        <v>9</v>
      </c>
      <c r="B38" s="2" t="s">
        <v>0</v>
      </c>
      <c r="C38" s="2"/>
      <c r="D38" s="2"/>
      <c r="G38" s="1" t="s">
        <v>9</v>
      </c>
      <c r="H38" s="14" t="s">
        <v>6</v>
      </c>
      <c r="I38" s="2"/>
      <c r="J38" s="2"/>
      <c r="L38" s="1" t="s">
        <v>9</v>
      </c>
      <c r="M38" s="14" t="s">
        <v>7</v>
      </c>
      <c r="N38" s="2"/>
      <c r="O38" s="2"/>
    </row>
    <row r="39" spans="1:15" ht="30" x14ac:dyDescent="0.2">
      <c r="A39" s="13" t="s">
        <v>5</v>
      </c>
      <c r="B39" s="1">
        <v>1</v>
      </c>
      <c r="C39" s="1">
        <v>2</v>
      </c>
      <c r="D39" s="1">
        <v>3</v>
      </c>
      <c r="G39" s="13" t="s">
        <v>5</v>
      </c>
      <c r="H39" s="1">
        <v>1</v>
      </c>
      <c r="I39" s="1">
        <v>2</v>
      </c>
      <c r="J39" s="1">
        <v>3</v>
      </c>
      <c r="L39" s="13" t="s">
        <v>5</v>
      </c>
      <c r="M39" s="1">
        <v>1</v>
      </c>
      <c r="N39" s="1">
        <v>2</v>
      </c>
      <c r="O39" s="1">
        <v>3</v>
      </c>
    </row>
    <row r="40" spans="1:15" ht="15" x14ac:dyDescent="0.2">
      <c r="A40" s="1">
        <v>0</v>
      </c>
      <c r="B40" s="1">
        <v>0.38800000000000001</v>
      </c>
      <c r="C40" s="1">
        <v>0.38</v>
      </c>
      <c r="D40" s="1">
        <v>0.38300000000000001</v>
      </c>
      <c r="G40" s="1">
        <v>0</v>
      </c>
      <c r="H40" s="10">
        <f>(B40-0.1605)/0.0068</f>
        <v>33.455882352941181</v>
      </c>
      <c r="I40" s="10">
        <f>(C40-0.1605)/0.0068</f>
        <v>32.279411764705884</v>
      </c>
      <c r="J40" s="10">
        <f>(D40-0.1605)/0.0068</f>
        <v>32.720588235294123</v>
      </c>
      <c r="L40" s="1">
        <v>0</v>
      </c>
      <c r="M40" s="12">
        <f>H40/H40*100</f>
        <v>100</v>
      </c>
      <c r="N40" s="12">
        <f>I40/I40*100</f>
        <v>100</v>
      </c>
      <c r="O40" s="12">
        <f>J40/J40*100</f>
        <v>100</v>
      </c>
    </row>
    <row r="41" spans="1:15" ht="15" x14ac:dyDescent="0.2">
      <c r="A41" s="1">
        <v>0.01</v>
      </c>
      <c r="B41" s="1">
        <v>0.376</v>
      </c>
      <c r="C41" s="1">
        <v>0.379</v>
      </c>
      <c r="D41" s="1">
        <v>0.38</v>
      </c>
      <c r="G41" s="1">
        <v>0.01</v>
      </c>
      <c r="H41" s="10">
        <f>(B41-0.1605)/0.0068</f>
        <v>31.691176470588236</v>
      </c>
      <c r="I41" s="10">
        <f>(C41-0.1605)/0.0068</f>
        <v>32.132352941176471</v>
      </c>
      <c r="J41" s="10">
        <f>(D41-0.1605)/0.0068</f>
        <v>32.279411764705884</v>
      </c>
      <c r="L41" s="1">
        <v>0.01</v>
      </c>
      <c r="M41" s="12">
        <f>H41/H40*100</f>
        <v>94.725274725274716</v>
      </c>
      <c r="N41" s="12">
        <f>I41/I40*100</f>
        <v>99.54441913439635</v>
      </c>
      <c r="O41" s="12">
        <f>J41/J40*100</f>
        <v>98.651685393258418</v>
      </c>
    </row>
    <row r="42" spans="1:15" ht="15" x14ac:dyDescent="0.2">
      <c r="A42" s="1">
        <v>0.1</v>
      </c>
      <c r="B42" s="1">
        <v>0.372</v>
      </c>
      <c r="C42" s="1">
        <v>0.36699999999999999</v>
      </c>
      <c r="D42" s="1">
        <v>0.36899999999999999</v>
      </c>
      <c r="G42" s="1">
        <v>0.1</v>
      </c>
      <c r="H42" s="10">
        <f>(B42-0.1605)/0.0068</f>
        <v>31.102941176470591</v>
      </c>
      <c r="I42" s="10">
        <f>(C42-0.1605)/0.0068</f>
        <v>30.367647058823529</v>
      </c>
      <c r="J42" s="10">
        <f>(D42-0.1605)/0.0068</f>
        <v>30.661764705882355</v>
      </c>
      <c r="L42" s="1">
        <v>0.1</v>
      </c>
      <c r="M42" s="12">
        <f>H42/H40*100</f>
        <v>92.967032967032964</v>
      </c>
      <c r="N42" s="12">
        <f>I42/I40*100</f>
        <v>94.077448747152616</v>
      </c>
      <c r="O42" s="12">
        <f>J42/J40*100</f>
        <v>93.707865168539314</v>
      </c>
    </row>
    <row r="43" spans="1:15" ht="15" x14ac:dyDescent="0.2">
      <c r="A43" s="1">
        <v>1</v>
      </c>
      <c r="B43" s="1">
        <v>0.36299999999999999</v>
      </c>
      <c r="C43" s="1">
        <v>0.35799999999999998</v>
      </c>
      <c r="D43" s="1">
        <v>0.36199999999999999</v>
      </c>
      <c r="G43" s="1">
        <v>1</v>
      </c>
      <c r="H43" s="10">
        <f>(B43-0.1605)/0.0068</f>
        <v>29.77941176470588</v>
      </c>
      <c r="I43" s="10">
        <f>(C43-0.1605)/0.0068</f>
        <v>29.044117647058822</v>
      </c>
      <c r="J43" s="10">
        <f>(D43-0.1605)/0.0068</f>
        <v>29.632352941176471</v>
      </c>
      <c r="L43" s="1">
        <v>1</v>
      </c>
      <c r="M43" s="12">
        <f>H43/H40*100</f>
        <v>89.010989010988993</v>
      </c>
      <c r="N43" s="12">
        <f>I43/I40*100</f>
        <v>89.977220956719805</v>
      </c>
      <c r="O43" s="12">
        <f>J43/J40*100</f>
        <v>90.561797752808971</v>
      </c>
    </row>
    <row r="44" spans="1:15" ht="15" x14ac:dyDescent="0.2">
      <c r="A44" s="1">
        <v>10</v>
      </c>
      <c r="B44" s="1">
        <v>0.30399999999999999</v>
      </c>
      <c r="C44" s="1">
        <v>0.30599999999999999</v>
      </c>
      <c r="D44" s="1">
        <v>0.29799999999999999</v>
      </c>
      <c r="G44" s="1">
        <v>10</v>
      </c>
      <c r="H44" s="10">
        <f>(B44-0.1605)/0.0068</f>
        <v>21.102941176470587</v>
      </c>
      <c r="I44" s="10">
        <f>(C44-0.1605)/0.0068</f>
        <v>21.397058823529413</v>
      </c>
      <c r="J44" s="10">
        <f>(D44-0.1605)/0.0068</f>
        <v>20.220588235294116</v>
      </c>
      <c r="L44" s="1">
        <v>10</v>
      </c>
      <c r="M44" s="12">
        <f>H44/H40*100</f>
        <v>63.076923076923066</v>
      </c>
      <c r="N44" s="12">
        <f>I44/I40*100</f>
        <v>66.287015945330296</v>
      </c>
      <c r="O44" s="12">
        <f>J44/J40*100</f>
        <v>61.797752808988747</v>
      </c>
    </row>
    <row r="45" spans="1:15" ht="15" x14ac:dyDescent="0.2">
      <c r="A45" s="1">
        <v>100</v>
      </c>
      <c r="B45" s="1">
        <v>0.25700000000000001</v>
      </c>
      <c r="C45" s="1">
        <v>0.26100000000000001</v>
      </c>
      <c r="D45" s="1">
        <v>0.25900000000000001</v>
      </c>
      <c r="G45" s="1">
        <v>100</v>
      </c>
      <c r="H45" s="10">
        <f>(B45-0.1605)/0.0068</f>
        <v>14.191176470588237</v>
      </c>
      <c r="I45" s="10">
        <f>(C45-0.1605)/0.0068</f>
        <v>14.779411764705884</v>
      </c>
      <c r="J45" s="10">
        <f>(D45-0.1605)/0.0068</f>
        <v>14.48529411764706</v>
      </c>
      <c r="L45" s="1">
        <v>100</v>
      </c>
      <c r="M45" s="12">
        <f>H45/H40*100</f>
        <v>42.417582417582416</v>
      </c>
      <c r="N45" s="12">
        <f>I45/I40*100</f>
        <v>45.785876993166291</v>
      </c>
      <c r="O45" s="12">
        <f>J45/J40*100</f>
        <v>44.269662921348313</v>
      </c>
    </row>
    <row r="46" spans="1:15" ht="15" x14ac:dyDescent="0.2">
      <c r="A46" s="1">
        <v>1000</v>
      </c>
      <c r="B46" s="1">
        <v>0.23100000000000001</v>
      </c>
      <c r="C46" s="1">
        <v>0.23499999999999999</v>
      </c>
      <c r="D46" s="1">
        <v>0.23799999999999999</v>
      </c>
      <c r="G46" s="1">
        <v>1000</v>
      </c>
      <c r="H46" s="10">
        <f>(B46-0.1605)/0.0068</f>
        <v>10.367647058823531</v>
      </c>
      <c r="I46" s="10">
        <f>(C46-0.1605)/0.0068</f>
        <v>10.955882352941174</v>
      </c>
      <c r="J46" s="10">
        <f>(D46-0.1605)/0.0068</f>
        <v>11.397058823529409</v>
      </c>
      <c r="L46" s="1">
        <v>1000</v>
      </c>
      <c r="M46" s="12">
        <f>H46/H40*100</f>
        <v>30.989010989010989</v>
      </c>
      <c r="N46" s="12">
        <f>I46/I40*100</f>
        <v>33.940774487471515</v>
      </c>
      <c r="O46" s="12">
        <f>J46/J40*100</f>
        <v>34.831460674157292</v>
      </c>
    </row>
    <row r="47" spans="1:15" ht="15" x14ac:dyDescent="0.2">
      <c r="A47" s="1"/>
      <c r="B47" s="1"/>
      <c r="C47" s="1"/>
      <c r="D47" s="1"/>
    </row>
    <row r="48" spans="1:15" ht="15" x14ac:dyDescent="0.2">
      <c r="A48" s="1"/>
      <c r="B48" s="1"/>
      <c r="C48" s="1"/>
      <c r="D48" s="1"/>
    </row>
    <row r="49" spans="1:15" ht="16.5" x14ac:dyDescent="0.2">
      <c r="A49" s="1" t="s">
        <v>10</v>
      </c>
      <c r="B49" s="2" t="s">
        <v>0</v>
      </c>
      <c r="C49" s="2"/>
      <c r="D49" s="2"/>
      <c r="G49" s="1" t="s">
        <v>10</v>
      </c>
      <c r="H49" s="14" t="s">
        <v>6</v>
      </c>
      <c r="I49" s="2"/>
      <c r="J49" s="2"/>
      <c r="L49" s="1" t="s">
        <v>10</v>
      </c>
      <c r="M49" s="14" t="s">
        <v>7</v>
      </c>
      <c r="N49" s="2"/>
      <c r="O49" s="2"/>
    </row>
    <row r="50" spans="1:15" ht="30" x14ac:dyDescent="0.2">
      <c r="A50" s="13" t="s">
        <v>5</v>
      </c>
      <c r="B50" s="1">
        <v>1</v>
      </c>
      <c r="C50" s="1">
        <v>2</v>
      </c>
      <c r="D50" s="1">
        <v>3</v>
      </c>
      <c r="G50" s="13" t="s">
        <v>5</v>
      </c>
      <c r="H50" s="1">
        <v>1</v>
      </c>
      <c r="I50" s="1">
        <v>2</v>
      </c>
      <c r="J50" s="1">
        <v>3</v>
      </c>
      <c r="L50" s="13" t="s">
        <v>5</v>
      </c>
      <c r="M50" s="1">
        <v>1</v>
      </c>
      <c r="N50" s="1">
        <v>2</v>
      </c>
      <c r="O50" s="1">
        <v>3</v>
      </c>
    </row>
    <row r="51" spans="1:15" ht="15" x14ac:dyDescent="0.2">
      <c r="A51" s="1">
        <v>0</v>
      </c>
      <c r="B51" s="1">
        <v>0.29499999999999998</v>
      </c>
      <c r="C51" s="1">
        <v>0.29899999999999999</v>
      </c>
      <c r="D51" s="1">
        <v>0.29699999999999999</v>
      </c>
      <c r="G51" s="1">
        <v>0</v>
      </c>
      <c r="H51" s="10">
        <f>(B51-0.1605)/0.0068</f>
        <v>19.77941176470588</v>
      </c>
      <c r="I51" s="10">
        <f>(C51-0.1605)/0.0068</f>
        <v>20.367647058823529</v>
      </c>
      <c r="J51" s="10">
        <f>(D51-0.1605)/0.0068</f>
        <v>20.073529411764703</v>
      </c>
      <c r="L51" s="1">
        <v>0</v>
      </c>
      <c r="M51" s="12">
        <f>H51/H51*100</f>
        <v>100</v>
      </c>
      <c r="N51" s="12">
        <f>I51/I51*100</f>
        <v>100</v>
      </c>
      <c r="O51" s="12">
        <f>J51/J51*100</f>
        <v>100</v>
      </c>
    </row>
    <row r="52" spans="1:15" ht="15" x14ac:dyDescent="0.2">
      <c r="A52" s="1">
        <v>0.01</v>
      </c>
      <c r="B52" s="1">
        <v>0.28100000000000003</v>
      </c>
      <c r="C52" s="1">
        <v>0.28999999999999998</v>
      </c>
      <c r="D52" s="1">
        <v>0.28499999999999998</v>
      </c>
      <c r="G52" s="1">
        <v>0.01</v>
      </c>
      <c r="H52" s="10">
        <f>(B52-0.1605)/0.0068</f>
        <v>17.720588235294123</v>
      </c>
      <c r="I52" s="10">
        <f>(C52-0.1605)/0.0068</f>
        <v>19.044117647058822</v>
      </c>
      <c r="J52" s="10">
        <f>(D52-0.1605)/0.0068</f>
        <v>18.308823529411761</v>
      </c>
      <c r="L52" s="1">
        <v>0.01</v>
      </c>
      <c r="M52" s="12">
        <f>H52/H51*100</f>
        <v>89.591078066914534</v>
      </c>
      <c r="N52" s="12">
        <f>I52/I51*100</f>
        <v>93.501805054151617</v>
      </c>
      <c r="O52" s="12">
        <f>J52/J51*100</f>
        <v>91.208791208791212</v>
      </c>
    </row>
    <row r="53" spans="1:15" ht="15" x14ac:dyDescent="0.2">
      <c r="A53" s="1">
        <v>0.1</v>
      </c>
      <c r="B53" s="1">
        <v>0.27500000000000002</v>
      </c>
      <c r="C53" s="1">
        <v>0.27900000000000003</v>
      </c>
      <c r="D53" s="1">
        <v>0.27300000000000002</v>
      </c>
      <c r="G53" s="1">
        <v>0.1</v>
      </c>
      <c r="H53" s="10">
        <f>(B53-0.1605)/0.0068</f>
        <v>16.838235294117652</v>
      </c>
      <c r="I53" s="10">
        <f>(C53-0.1605)/0.0068</f>
        <v>17.426470588235297</v>
      </c>
      <c r="J53" s="10">
        <f>(D53-0.1605)/0.0068</f>
        <v>16.544117647058826</v>
      </c>
      <c r="L53" s="1">
        <v>0.1</v>
      </c>
      <c r="M53" s="12">
        <f>H53/H51*100</f>
        <v>85.130111524163596</v>
      </c>
      <c r="N53" s="12">
        <f>I53/I51*100</f>
        <v>85.559566787003632</v>
      </c>
      <c r="O53" s="12">
        <f>J53/J51*100</f>
        <v>82.417582417582452</v>
      </c>
    </row>
    <row r="54" spans="1:15" ht="15" x14ac:dyDescent="0.2">
      <c r="A54" s="1">
        <v>1</v>
      </c>
      <c r="B54" s="1">
        <v>0.245</v>
      </c>
      <c r="C54" s="1">
        <v>0.24299999999999999</v>
      </c>
      <c r="D54" s="1">
        <v>0.24199999999999999</v>
      </c>
      <c r="G54" s="1">
        <v>1</v>
      </c>
      <c r="H54" s="10">
        <f>(B54-0.1605)/0.0068</f>
        <v>12.426470588235293</v>
      </c>
      <c r="I54" s="10">
        <f>(C54-0.1605)/0.0068</f>
        <v>12.132352941176469</v>
      </c>
      <c r="J54" s="10">
        <f>(D54-0.1605)/0.0068</f>
        <v>11.985294117647058</v>
      </c>
      <c r="L54" s="1">
        <v>1</v>
      </c>
      <c r="M54" s="12">
        <f>H54/H51*100</f>
        <v>62.825278810408925</v>
      </c>
      <c r="N54" s="12">
        <f>I54/I51*100</f>
        <v>59.566787003610102</v>
      </c>
      <c r="O54" s="12">
        <f>J54/J51*100</f>
        <v>59.706959706959715</v>
      </c>
    </row>
    <row r="55" spans="1:15" ht="15" x14ac:dyDescent="0.2">
      <c r="A55" s="1">
        <v>10</v>
      </c>
      <c r="B55" s="1">
        <v>0.22700000000000001</v>
      </c>
      <c r="C55" s="1">
        <v>0.23</v>
      </c>
      <c r="D55" s="1">
        <v>0.221</v>
      </c>
      <c r="G55" s="1">
        <v>10</v>
      </c>
      <c r="H55" s="10">
        <f>(B55-0.1605)/0.0068</f>
        <v>9.779411764705884</v>
      </c>
      <c r="I55" s="10">
        <f>(C55-0.1605)/0.0068</f>
        <v>10.22058823529412</v>
      </c>
      <c r="J55" s="10">
        <f>(D55-0.1605)/0.0068</f>
        <v>8.8970588235294112</v>
      </c>
      <c r="L55" s="1">
        <v>10</v>
      </c>
      <c r="M55" s="12">
        <f>H55/H51*100</f>
        <v>49.442379182156145</v>
      </c>
      <c r="N55" s="12">
        <f>I55/I51*100</f>
        <v>50.180505415162472</v>
      </c>
      <c r="O55" s="12">
        <f>J55/J51*100</f>
        <v>44.322344322344328</v>
      </c>
    </row>
    <row r="56" spans="1:15" ht="15" x14ac:dyDescent="0.2">
      <c r="A56" s="1">
        <v>100</v>
      </c>
      <c r="B56" s="1">
        <v>0.218</v>
      </c>
      <c r="C56" s="1">
        <v>0.21199999999999999</v>
      </c>
      <c r="D56" s="1">
        <v>0.21</v>
      </c>
      <c r="G56" s="1">
        <v>100</v>
      </c>
      <c r="H56" s="10">
        <f>(B56-0.1605)/0.0068</f>
        <v>8.4558823529411757</v>
      </c>
      <c r="I56" s="10">
        <f>(C56-0.1605)/0.0068</f>
        <v>7.5735294117647047</v>
      </c>
      <c r="J56" s="10">
        <f>(D56-0.1605)/0.0068</f>
        <v>7.2794117647058814</v>
      </c>
      <c r="L56" s="1">
        <v>100</v>
      </c>
      <c r="M56" s="12">
        <f>H56/H51*100</f>
        <v>42.750929368029738</v>
      </c>
      <c r="N56" s="12">
        <f>I56/I51*100</f>
        <v>37.184115523465699</v>
      </c>
      <c r="O56" s="12">
        <f>J56/J51*100</f>
        <v>36.263736263736263</v>
      </c>
    </row>
    <row r="57" spans="1:15" ht="15" x14ac:dyDescent="0.2">
      <c r="A57" s="1">
        <v>1000</v>
      </c>
      <c r="B57" s="1">
        <v>0.19500000000000001</v>
      </c>
      <c r="C57" s="1">
        <v>0.20100000000000001</v>
      </c>
      <c r="D57" s="1">
        <v>0.19700000000000001</v>
      </c>
      <c r="G57" s="1">
        <v>1000</v>
      </c>
      <c r="H57" s="10">
        <f>(B57-0.1605)/0.0068</f>
        <v>5.0735294117647065</v>
      </c>
      <c r="I57" s="10">
        <f>(C57-0.1605)/0.0068</f>
        <v>5.9558823529411784</v>
      </c>
      <c r="J57" s="10">
        <f>(D57-0.1605)/0.0068</f>
        <v>5.3676470588235308</v>
      </c>
      <c r="L57" s="1">
        <v>1000</v>
      </c>
      <c r="M57" s="12">
        <f>H57/H51*100</f>
        <v>25.65055762081785</v>
      </c>
      <c r="N57" s="12">
        <f>I57/I51*100</f>
        <v>29.2418772563177</v>
      </c>
      <c r="O57" s="12">
        <f>J57/J51*100</f>
        <v>26.739926739926752</v>
      </c>
    </row>
    <row r="58" spans="1:15" ht="15" x14ac:dyDescent="0.2">
      <c r="A58" s="1"/>
      <c r="B58" s="1"/>
      <c r="C58" s="1"/>
      <c r="D58" s="1"/>
    </row>
    <row r="59" spans="1:15" ht="15" x14ac:dyDescent="0.2">
      <c r="A59" s="1"/>
      <c r="B59" s="1"/>
      <c r="C59" s="1"/>
      <c r="D59" s="1"/>
    </row>
    <row r="60" spans="1:15" ht="15" x14ac:dyDescent="0.2">
      <c r="A60" s="1"/>
      <c r="B60" s="1"/>
      <c r="C60" s="1"/>
      <c r="D60" s="1"/>
    </row>
    <row r="70" spans="1:4" ht="15" x14ac:dyDescent="0.2">
      <c r="A70" s="1"/>
      <c r="B70" s="1"/>
      <c r="C70" s="1"/>
      <c r="D70" s="1"/>
    </row>
    <row r="71" spans="1:4" ht="15" x14ac:dyDescent="0.2">
      <c r="A71" s="1"/>
      <c r="B71" s="1"/>
      <c r="C71" s="1"/>
      <c r="D71" s="1"/>
    </row>
    <row r="72" spans="1:4" ht="15" x14ac:dyDescent="0.2">
      <c r="A72" s="1"/>
      <c r="B72" s="1"/>
      <c r="C72" s="1"/>
      <c r="D72" s="1"/>
    </row>
  </sheetData>
  <mergeCells count="13">
    <mergeCell ref="M49:O49"/>
    <mergeCell ref="M27:O27"/>
    <mergeCell ref="B38:D38"/>
    <mergeCell ref="H38:J38"/>
    <mergeCell ref="M38:O38"/>
    <mergeCell ref="B49:D49"/>
    <mergeCell ref="H49:J49"/>
    <mergeCell ref="B3:D3"/>
    <mergeCell ref="B16:D16"/>
    <mergeCell ref="H16:J16"/>
    <mergeCell ref="M16:O16"/>
    <mergeCell ref="B27:D27"/>
    <mergeCell ref="H27:J2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Qiongnan Gu</dc:creator>
  <cp:lastModifiedBy>Qiongnan Gu</cp:lastModifiedBy>
  <dcterms:created xsi:type="dcterms:W3CDTF">2025-01-22T07:25:34Z</dcterms:created>
  <dcterms:modified xsi:type="dcterms:W3CDTF">2025-01-22T07:41:44Z</dcterms:modified>
</cp:coreProperties>
</file>