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13_ncr:1_{5091F970-F172-4DEF-A7D4-ABE9C62428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a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9" i="1" l="1"/>
  <c r="O78" i="1"/>
  <c r="O77" i="1"/>
  <c r="O76" i="1"/>
  <c r="O75" i="1"/>
  <c r="O74" i="1"/>
  <c r="N60" i="1"/>
  <c r="N59" i="1"/>
  <c r="N58" i="1"/>
  <c r="N57" i="1"/>
  <c r="N56" i="1"/>
  <c r="N55" i="1"/>
  <c r="N41" i="1"/>
  <c r="N40" i="1"/>
  <c r="N39" i="1"/>
  <c r="N38" i="1"/>
  <c r="N37" i="1"/>
  <c r="N36" i="1"/>
  <c r="R26" i="1"/>
  <c r="R25" i="1"/>
  <c r="R24" i="1"/>
  <c r="R23" i="1"/>
  <c r="R22" i="1"/>
  <c r="R21" i="1"/>
  <c r="R20" i="1"/>
  <c r="R19" i="1"/>
  <c r="R18" i="1"/>
  <c r="R17" i="1"/>
  <c r="I90" i="1" l="1"/>
  <c r="I91" i="1" s="1"/>
  <c r="H90" i="1"/>
  <c r="H91" i="1" s="1"/>
  <c r="G90" i="1"/>
  <c r="G91" i="1" s="1"/>
  <c r="F90" i="1"/>
  <c r="F91" i="1" s="1"/>
  <c r="E90" i="1"/>
  <c r="E91" i="1" s="1"/>
  <c r="D90" i="1"/>
  <c r="D91" i="1" s="1"/>
  <c r="C90" i="1"/>
  <c r="C91" i="1" s="1"/>
  <c r="I89" i="1"/>
  <c r="H89" i="1"/>
  <c r="G89" i="1"/>
  <c r="F89" i="1"/>
  <c r="E89" i="1"/>
  <c r="D89" i="1"/>
  <c r="C89" i="1"/>
  <c r="I84" i="1"/>
  <c r="I85" i="1" s="1"/>
  <c r="H84" i="1"/>
  <c r="H85" i="1" s="1"/>
  <c r="G84" i="1"/>
  <c r="G85" i="1" s="1"/>
  <c r="F84" i="1"/>
  <c r="F85" i="1" s="1"/>
  <c r="E84" i="1"/>
  <c r="E85" i="1" s="1"/>
  <c r="D84" i="1"/>
  <c r="D85" i="1" s="1"/>
  <c r="C84" i="1"/>
  <c r="C85" i="1" s="1"/>
  <c r="I83" i="1"/>
  <c r="H83" i="1"/>
  <c r="G83" i="1"/>
  <c r="F83" i="1"/>
  <c r="E83" i="1"/>
  <c r="D83" i="1"/>
  <c r="C83" i="1"/>
  <c r="E79" i="1"/>
  <c r="I78" i="1"/>
  <c r="I79" i="1" s="1"/>
  <c r="H78" i="1"/>
  <c r="H79" i="1" s="1"/>
  <c r="G78" i="1"/>
  <c r="G79" i="1" s="1"/>
  <c r="F78" i="1"/>
  <c r="F79" i="1" s="1"/>
  <c r="E78" i="1"/>
  <c r="D78" i="1"/>
  <c r="D79" i="1" s="1"/>
  <c r="C78" i="1"/>
  <c r="C79" i="1" s="1"/>
  <c r="I77" i="1"/>
  <c r="H77" i="1"/>
  <c r="G77" i="1"/>
  <c r="F77" i="1"/>
  <c r="E77" i="1"/>
  <c r="D77" i="1"/>
  <c r="C77" i="1"/>
  <c r="I71" i="1"/>
  <c r="I72" i="1" s="1"/>
  <c r="H71" i="1"/>
  <c r="H72" i="1" s="1"/>
  <c r="G71" i="1"/>
  <c r="G72" i="1" s="1"/>
  <c r="F71" i="1"/>
  <c r="F72" i="1" s="1"/>
  <c r="E71" i="1"/>
  <c r="E72" i="1" s="1"/>
  <c r="D71" i="1"/>
  <c r="D72" i="1" s="1"/>
  <c r="C71" i="1"/>
  <c r="C72" i="1" s="1"/>
  <c r="I70" i="1"/>
  <c r="H70" i="1"/>
  <c r="G70" i="1"/>
  <c r="F70" i="1"/>
  <c r="E70" i="1"/>
  <c r="D70" i="1"/>
  <c r="C70" i="1"/>
  <c r="C66" i="1"/>
  <c r="I65" i="1"/>
  <c r="I66" i="1" s="1"/>
  <c r="H65" i="1"/>
  <c r="H66" i="1" s="1"/>
  <c r="G65" i="1"/>
  <c r="G66" i="1" s="1"/>
  <c r="F65" i="1"/>
  <c r="F66" i="1" s="1"/>
  <c r="E65" i="1"/>
  <c r="E66" i="1" s="1"/>
  <c r="D65" i="1"/>
  <c r="D66" i="1" s="1"/>
  <c r="C65" i="1"/>
  <c r="I64" i="1"/>
  <c r="H64" i="1"/>
  <c r="G64" i="1"/>
  <c r="F64" i="1"/>
  <c r="E64" i="1"/>
  <c r="D64" i="1"/>
  <c r="C64" i="1"/>
  <c r="I59" i="1"/>
  <c r="I60" i="1" s="1"/>
  <c r="H59" i="1"/>
  <c r="H60" i="1" s="1"/>
  <c r="G59" i="1"/>
  <c r="G60" i="1" s="1"/>
  <c r="F59" i="1"/>
  <c r="F60" i="1" s="1"/>
  <c r="E59" i="1"/>
  <c r="E60" i="1" s="1"/>
  <c r="D59" i="1"/>
  <c r="D60" i="1" s="1"/>
  <c r="C59" i="1"/>
  <c r="C60" i="1" s="1"/>
  <c r="I58" i="1"/>
  <c r="H58" i="1"/>
  <c r="G58" i="1"/>
  <c r="F58" i="1"/>
  <c r="E58" i="1"/>
  <c r="D58" i="1"/>
  <c r="C58" i="1"/>
  <c r="I52" i="1"/>
  <c r="I53" i="1" s="1"/>
  <c r="I51" i="1"/>
  <c r="I46" i="1"/>
  <c r="I47" i="1" s="1"/>
  <c r="I45" i="1"/>
  <c r="I40" i="1"/>
  <c r="I41" i="1" s="1"/>
  <c r="I39" i="1"/>
  <c r="H52" i="1"/>
  <c r="H53" i="1" s="1"/>
  <c r="G52" i="1"/>
  <c r="G53" i="1" s="1"/>
  <c r="F52" i="1"/>
  <c r="F53" i="1" s="1"/>
  <c r="E52" i="1"/>
  <c r="E53" i="1" s="1"/>
  <c r="D52" i="1"/>
  <c r="D53" i="1" s="1"/>
  <c r="C52" i="1"/>
  <c r="C53" i="1" s="1"/>
  <c r="H51" i="1"/>
  <c r="G51" i="1"/>
  <c r="F51" i="1"/>
  <c r="E51" i="1"/>
  <c r="D51" i="1"/>
  <c r="C51" i="1"/>
  <c r="H46" i="1"/>
  <c r="H47" i="1" s="1"/>
  <c r="G46" i="1"/>
  <c r="G47" i="1" s="1"/>
  <c r="F46" i="1"/>
  <c r="F47" i="1" s="1"/>
  <c r="E46" i="1"/>
  <c r="E47" i="1" s="1"/>
  <c r="D46" i="1"/>
  <c r="D47" i="1" s="1"/>
  <c r="C46" i="1"/>
  <c r="C47" i="1" s="1"/>
  <c r="H45" i="1"/>
  <c r="G45" i="1"/>
  <c r="F45" i="1"/>
  <c r="E45" i="1"/>
  <c r="D45" i="1"/>
  <c r="C45" i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H39" i="1"/>
  <c r="G39" i="1"/>
  <c r="F39" i="1"/>
  <c r="E39" i="1"/>
  <c r="D39" i="1"/>
  <c r="C39" i="1"/>
  <c r="M33" i="1"/>
  <c r="M34" i="1" s="1"/>
  <c r="L33" i="1"/>
  <c r="L34" i="1" s="1"/>
  <c r="K33" i="1"/>
  <c r="K34" i="1" s="1"/>
  <c r="J33" i="1"/>
  <c r="J34" i="1" s="1"/>
  <c r="I33" i="1"/>
  <c r="I34" i="1" s="1"/>
  <c r="H33" i="1"/>
  <c r="H34" i="1" s="1"/>
  <c r="G33" i="1"/>
  <c r="G34" i="1" s="1"/>
  <c r="F33" i="1"/>
  <c r="F34" i="1" s="1"/>
  <c r="E33" i="1"/>
  <c r="E34" i="1" s="1"/>
  <c r="D33" i="1"/>
  <c r="D34" i="1" s="1"/>
  <c r="C33" i="1"/>
  <c r="C34" i="1" s="1"/>
  <c r="M32" i="1"/>
  <c r="L32" i="1"/>
  <c r="K32" i="1"/>
  <c r="J32" i="1"/>
  <c r="I32" i="1"/>
  <c r="H32" i="1"/>
  <c r="G32" i="1"/>
  <c r="F32" i="1"/>
  <c r="E32" i="1"/>
  <c r="D32" i="1"/>
  <c r="C32" i="1"/>
  <c r="M27" i="1"/>
  <c r="M28" i="1" s="1"/>
  <c r="M26" i="1"/>
  <c r="M21" i="1"/>
  <c r="M22" i="1" s="1"/>
  <c r="M20" i="1"/>
  <c r="L27" i="1"/>
  <c r="L28" i="1" s="1"/>
  <c r="K27" i="1"/>
  <c r="K28" i="1" s="1"/>
  <c r="L26" i="1"/>
  <c r="K26" i="1"/>
  <c r="L21" i="1"/>
  <c r="L22" i="1" s="1"/>
  <c r="K21" i="1"/>
  <c r="K22" i="1" s="1"/>
  <c r="L20" i="1"/>
  <c r="K20" i="1"/>
  <c r="J27" i="1"/>
  <c r="J28" i="1" s="1"/>
  <c r="I27" i="1"/>
  <c r="I28" i="1" s="1"/>
  <c r="H27" i="1"/>
  <c r="H28" i="1" s="1"/>
  <c r="G27" i="1"/>
  <c r="G28" i="1" s="1"/>
  <c r="J26" i="1"/>
  <c r="I26" i="1"/>
  <c r="H26" i="1"/>
  <c r="G26" i="1"/>
  <c r="J21" i="1"/>
  <c r="J22" i="1" s="1"/>
  <c r="I21" i="1"/>
  <c r="I22" i="1" s="1"/>
  <c r="H21" i="1"/>
  <c r="H22" i="1" s="1"/>
  <c r="G21" i="1"/>
  <c r="G22" i="1" s="1"/>
  <c r="J20" i="1"/>
  <c r="I20" i="1"/>
  <c r="H20" i="1"/>
  <c r="G20" i="1"/>
  <c r="F27" i="1"/>
  <c r="F28" i="1" s="1"/>
  <c r="E27" i="1"/>
  <c r="E28" i="1" s="1"/>
  <c r="D27" i="1"/>
  <c r="D28" i="1" s="1"/>
  <c r="C27" i="1"/>
  <c r="C28" i="1" s="1"/>
  <c r="F26" i="1"/>
  <c r="E26" i="1"/>
  <c r="D26" i="1"/>
  <c r="C26" i="1"/>
  <c r="F21" i="1"/>
  <c r="F22" i="1" s="1"/>
  <c r="E21" i="1"/>
  <c r="E22" i="1" s="1"/>
  <c r="D21" i="1"/>
  <c r="D22" i="1" s="1"/>
  <c r="C21" i="1"/>
  <c r="C22" i="1" s="1"/>
  <c r="F20" i="1"/>
  <c r="E20" i="1"/>
  <c r="D20" i="1"/>
  <c r="C20" i="1"/>
  <c r="I14" i="1"/>
  <c r="I15" i="1" s="1"/>
  <c r="I13" i="1"/>
  <c r="I8" i="1"/>
  <c r="I9" i="1" s="1"/>
  <c r="I7" i="1"/>
  <c r="S14" i="1"/>
  <c r="S15" i="1" s="1"/>
  <c r="S13" i="1"/>
  <c r="S8" i="1"/>
  <c r="S9" i="1" s="1"/>
  <c r="S7" i="1"/>
  <c r="R14" i="1"/>
  <c r="R15" i="1" s="1"/>
  <c r="Q14" i="1"/>
  <c r="Q15" i="1" s="1"/>
  <c r="P14" i="1"/>
  <c r="P15" i="1" s="1"/>
  <c r="R13" i="1"/>
  <c r="Q13" i="1"/>
  <c r="P13" i="1"/>
  <c r="R8" i="1"/>
  <c r="R9" i="1" s="1"/>
  <c r="Q8" i="1"/>
  <c r="Q9" i="1" s="1"/>
  <c r="P8" i="1"/>
  <c r="P9" i="1" s="1"/>
  <c r="R7" i="1"/>
  <c r="Q7" i="1"/>
  <c r="P7" i="1"/>
  <c r="C14" i="1" l="1"/>
  <c r="C15" i="1" s="1"/>
  <c r="C13" i="1"/>
  <c r="D14" i="1"/>
  <c r="D15" i="1" s="1"/>
  <c r="D13" i="1"/>
  <c r="E14" i="1"/>
  <c r="E15" i="1" s="1"/>
  <c r="E13" i="1"/>
  <c r="F14" i="1"/>
  <c r="F15" i="1" s="1"/>
  <c r="F13" i="1"/>
  <c r="G14" i="1"/>
  <c r="G15" i="1" s="1"/>
  <c r="G13" i="1"/>
  <c r="H14" i="1"/>
  <c r="H15" i="1" s="1"/>
  <c r="H13" i="1"/>
  <c r="J14" i="1"/>
  <c r="J15" i="1" s="1"/>
  <c r="J13" i="1"/>
  <c r="L14" i="1"/>
  <c r="L15" i="1" s="1"/>
  <c r="L13" i="1"/>
  <c r="M14" i="1"/>
  <c r="M15" i="1" s="1"/>
  <c r="M13" i="1"/>
  <c r="N14" i="1"/>
  <c r="N15" i="1" s="1"/>
  <c r="N13" i="1"/>
  <c r="N8" i="1"/>
  <c r="N9" i="1" s="1"/>
  <c r="N7" i="1"/>
  <c r="M8" i="1"/>
  <c r="M9" i="1" s="1"/>
  <c r="M7" i="1"/>
  <c r="L8" i="1"/>
  <c r="L9" i="1" s="1"/>
  <c r="L7" i="1"/>
  <c r="J8" i="1"/>
  <c r="J9" i="1" s="1"/>
  <c r="J7" i="1"/>
  <c r="H8" i="1"/>
  <c r="H9" i="1" s="1"/>
  <c r="H7" i="1"/>
  <c r="G8" i="1"/>
  <c r="G9" i="1" s="1"/>
  <c r="G7" i="1"/>
  <c r="F8" i="1" l="1"/>
  <c r="F9" i="1" s="1"/>
  <c r="F7" i="1"/>
  <c r="E8" i="1" l="1"/>
  <c r="E9" i="1" s="1"/>
  <c r="E7" i="1"/>
  <c r="C8" i="1" l="1"/>
  <c r="C9" i="1" s="1"/>
  <c r="D8" i="1"/>
  <c r="D9" i="1" s="1"/>
  <c r="C7" i="1" l="1"/>
  <c r="D7" i="1"/>
</calcChain>
</file>

<file path=xl/sharedStrings.xml><?xml version="1.0" encoding="utf-8"?>
<sst xmlns="http://schemas.openxmlformats.org/spreadsheetml/2006/main" count="115" uniqueCount="39">
  <si>
    <t>Mean</t>
  </si>
  <si>
    <t>SD</t>
  </si>
  <si>
    <t>SE</t>
  </si>
  <si>
    <t>Lipids  mg/100g</t>
  </si>
  <si>
    <t>proteins  g BSA/100 g</t>
  </si>
  <si>
    <t>Carbohydrates  g glucose/100g</t>
  </si>
  <si>
    <t>Nutritive value (Kcal /100 g)</t>
  </si>
  <si>
    <t>Deverra tortuosa</t>
  </si>
  <si>
    <t>phytates  mg/100 g</t>
  </si>
  <si>
    <t>cyanide  mg/100 g</t>
  </si>
  <si>
    <t>oxalates  mg/100 g</t>
  </si>
  <si>
    <t>alkaloids mg/100 g</t>
  </si>
  <si>
    <t>saponins  mg/100 g</t>
  </si>
  <si>
    <t>steroids  mg/100 g</t>
  </si>
  <si>
    <t>Stem with galls</t>
  </si>
  <si>
    <t>Stem without galls</t>
  </si>
  <si>
    <t>Antioxidants</t>
  </si>
  <si>
    <t>DPPH</t>
  </si>
  <si>
    <t>Ascorbic acid</t>
  </si>
  <si>
    <t>control (0)</t>
  </si>
  <si>
    <t>Deverra with galls</t>
  </si>
  <si>
    <t>Deverra without galls</t>
  </si>
  <si>
    <t>FRAP</t>
  </si>
  <si>
    <t>300 (Amax)</t>
  </si>
  <si>
    <t>control (Amin)</t>
  </si>
  <si>
    <t>H peroxide SA</t>
  </si>
  <si>
    <t>control (AC)</t>
  </si>
  <si>
    <t>reducing power</t>
  </si>
  <si>
    <t>total phenolic (mg GA eq/g)</t>
  </si>
  <si>
    <t>total tannins (mg TA eq/g)</t>
  </si>
  <si>
    <t>total flavonoids (mg Q eq/g)</t>
  </si>
  <si>
    <t>total flavonols (mg RT eq /g)</t>
  </si>
  <si>
    <t>Cardiac glycosides (mg /100 g)</t>
  </si>
  <si>
    <t>Concentration (µg/mL)</t>
  </si>
  <si>
    <t>Control</t>
  </si>
  <si>
    <t>%RSA</t>
  </si>
  <si>
    <t>AA</t>
  </si>
  <si>
    <t>Stems with galls</t>
  </si>
  <si>
    <t>Stems without galls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</si>
</sst>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sz val="10"/>
      <color theme="1"/>
      <name val="Times New Roman"/>
      <family val="1"/>
    </font>
    <font>
      <sz val="14"/>
      <color rgb="FF000000"/>
      <name val="TimesNewRomanPSMT"/>
    </font>
    <font>
      <b/>
      <sz val="12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1" fillId="3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4" borderId="0" xfId="0" applyFill="1"/>
    <xf numFmtId="0" fontId="5" fillId="3" borderId="0" xfId="0" applyFont="1" applyFill="1" applyAlignment="1">
      <alignment horizontal="center" vertical="center" readingOrder="1"/>
    </xf>
    <xf numFmtId="0" fontId="6" fillId="0" borderId="0" xfId="0" applyFont="1"/>
    <xf numFmtId="0" fontId="7" fillId="3" borderId="0" xfId="0" applyFont="1" applyFill="1"/>
    <xf numFmtId="0" fontId="0" fillId="0" borderId="0" xfId="0" applyAlignment="1">
      <alignment horizontal="right"/>
    </xf>
    <xf numFmtId="0" fontId="8" fillId="0" borderId="0" xfId="0" applyFont="1"/>
    <xf numFmtId="0" fontId="0" fillId="5" borderId="0" xfId="0" applyFill="1"/>
    <xf numFmtId="2" fontId="0" fillId="0" borderId="0" xfId="0" applyNumberFormat="1"/>
    <xf numFmtId="0" fontId="9" fillId="5" borderId="0" xfId="0" applyFont="1" applyFill="1" applyAlignment="1">
      <alignment horizontal="center"/>
    </xf>
    <xf numFmtId="0" fontId="10" fillId="0" borderId="0" xfId="0" applyFont="1"/>
    <xf numFmtId="0" fontId="11" fillId="5" borderId="0" xfId="0" applyFont="1" applyFill="1" applyAlignment="1">
      <alignment horizontal="center"/>
    </xf>
    <xf numFmtId="0" fontId="10" fillId="5" borderId="0" xfId="0" applyFont="1" applyFill="1"/>
    <xf numFmtId="0" fontId="11" fillId="6" borderId="0" xfId="0" applyFont="1" applyFill="1"/>
    <xf numFmtId="0" fontId="0" fillId="6" borderId="0" xfId="0" applyFill="1"/>
    <xf numFmtId="0" fontId="0" fillId="6" borderId="0" xfId="0" applyFill="1" applyAlignment="1">
      <alignment horizontal="right"/>
    </xf>
    <xf numFmtId="0" fontId="9" fillId="6" borderId="0" xfId="0" applyFont="1" applyFill="1" applyAlignment="1">
      <alignment horizontal="center"/>
    </xf>
    <xf numFmtId="0" fontId="12" fillId="6" borderId="0" xfId="0" applyFont="1" applyFill="1"/>
    <xf numFmtId="0" fontId="11" fillId="7" borderId="0" xfId="0" applyFont="1" applyFill="1"/>
    <xf numFmtId="0" fontId="0" fillId="7" borderId="0" xfId="0" applyFill="1"/>
    <xf numFmtId="0" fontId="0" fillId="7" borderId="0" xfId="0" applyFill="1" applyAlignment="1">
      <alignment horizontal="right"/>
    </xf>
    <xf numFmtId="0" fontId="9" fillId="7" borderId="0" xfId="0" applyFont="1" applyFill="1" applyAlignment="1">
      <alignment horizontal="center"/>
    </xf>
    <xf numFmtId="0" fontId="12" fillId="7" borderId="0" xfId="0" applyFont="1" applyFill="1"/>
    <xf numFmtId="0" fontId="11" fillId="8" borderId="0" xfId="0" applyFont="1" applyFill="1"/>
    <xf numFmtId="0" fontId="0" fillId="8" borderId="0" xfId="0" applyFill="1"/>
    <xf numFmtId="0" fontId="0" fillId="8" borderId="0" xfId="0" applyFill="1" applyAlignment="1">
      <alignment horizontal="right"/>
    </xf>
    <xf numFmtId="0" fontId="9" fillId="8" borderId="0" xfId="0" applyFont="1" applyFill="1" applyAlignment="1">
      <alignment horizontal="center"/>
    </xf>
    <xf numFmtId="0" fontId="12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1"/>
  <sheetViews>
    <sheetView tabSelected="1" topLeftCell="N64" zoomScale="80" zoomScaleNormal="80" workbookViewId="0">
      <selection activeCell="R82" sqref="R82"/>
    </sheetView>
  </sheetViews>
  <sheetFormatPr defaultRowHeight="15"/>
  <cols>
    <col min="1" max="1" width="21.42578125" customWidth="1"/>
    <col min="2" max="2" width="22.42578125" customWidth="1"/>
    <col min="3" max="3" width="20.42578125" customWidth="1"/>
    <col min="4" max="5" width="21.85546875" customWidth="1"/>
    <col min="6" max="6" width="17.28515625" customWidth="1"/>
    <col min="7" max="7" width="20.140625" customWidth="1"/>
    <col min="8" max="9" width="19.28515625" customWidth="1"/>
    <col min="10" max="10" width="18.28515625" customWidth="1"/>
    <col min="11" max="11" width="18.140625" customWidth="1"/>
    <col min="12" max="12" width="20" customWidth="1"/>
    <col min="13" max="13" width="21.28515625" customWidth="1"/>
    <col min="14" max="14" width="20.42578125" customWidth="1"/>
    <col min="15" max="15" width="27.28515625" customWidth="1"/>
    <col min="16" max="16" width="30.7109375" customWidth="1"/>
    <col min="17" max="17" width="26" customWidth="1"/>
    <col min="18" max="18" width="34" customWidth="1"/>
    <col min="19" max="19" width="30.140625" customWidth="1"/>
    <col min="20" max="20" width="18.28515625" customWidth="1"/>
    <col min="21" max="21" width="26.7109375" customWidth="1"/>
    <col min="22" max="22" width="26.85546875" customWidth="1"/>
  </cols>
  <sheetData>
    <row r="1" spans="1:22">
      <c r="C1" s="6"/>
      <c r="D1" s="6"/>
      <c r="E1" s="6"/>
    </row>
    <row r="2" spans="1:22">
      <c r="C2" s="6"/>
      <c r="D2" s="6"/>
      <c r="E2" s="6"/>
    </row>
    <row r="3" spans="1:22" ht="18.75">
      <c r="A3" s="8" t="s">
        <v>7</v>
      </c>
      <c r="C3" s="2" t="s">
        <v>30</v>
      </c>
      <c r="D3" s="2" t="s">
        <v>28</v>
      </c>
      <c r="E3" s="2" t="s">
        <v>29</v>
      </c>
      <c r="F3" s="2" t="s">
        <v>31</v>
      </c>
      <c r="G3" s="9" t="s">
        <v>12</v>
      </c>
      <c r="H3" s="9" t="s">
        <v>11</v>
      </c>
      <c r="I3" s="9" t="s">
        <v>32</v>
      </c>
      <c r="J3" s="2" t="s">
        <v>13</v>
      </c>
      <c r="L3" s="9" t="s">
        <v>10</v>
      </c>
      <c r="M3" s="2" t="s">
        <v>8</v>
      </c>
      <c r="N3" s="2" t="s">
        <v>9</v>
      </c>
      <c r="P3" s="2" t="s">
        <v>3</v>
      </c>
      <c r="Q3" s="2" t="s">
        <v>4</v>
      </c>
      <c r="R3" s="2" t="s">
        <v>5</v>
      </c>
      <c r="S3" s="7" t="s">
        <v>6</v>
      </c>
    </row>
    <row r="4" spans="1:22" ht="18.75">
      <c r="A4" s="3"/>
      <c r="B4" s="4"/>
      <c r="C4">
        <v>249.1</v>
      </c>
      <c r="D4">
        <v>83.45</v>
      </c>
      <c r="E4">
        <v>48.6</v>
      </c>
      <c r="F4">
        <v>193.1</v>
      </c>
      <c r="G4">
        <v>2.98</v>
      </c>
      <c r="H4">
        <v>2.35</v>
      </c>
      <c r="I4" s="10">
        <v>66.540000000000006</v>
      </c>
      <c r="J4">
        <v>1.2</v>
      </c>
      <c r="L4">
        <v>32.4</v>
      </c>
      <c r="M4">
        <v>5.13</v>
      </c>
      <c r="N4">
        <v>18.36</v>
      </c>
      <c r="P4">
        <v>2</v>
      </c>
      <c r="Q4">
        <v>10.994999999999999</v>
      </c>
      <c r="R4">
        <v>28.69</v>
      </c>
      <c r="S4">
        <v>176.74</v>
      </c>
    </row>
    <row r="5" spans="1:22" ht="18.75">
      <c r="A5" s="5" t="s">
        <v>14</v>
      </c>
      <c r="C5">
        <v>269.10000000000002</v>
      </c>
      <c r="D5">
        <v>93.95</v>
      </c>
      <c r="E5">
        <v>52.6</v>
      </c>
      <c r="F5">
        <v>219.1</v>
      </c>
      <c r="G5">
        <v>3.25</v>
      </c>
      <c r="H5">
        <v>2.02</v>
      </c>
      <c r="I5">
        <v>58.12</v>
      </c>
      <c r="J5">
        <v>1.56</v>
      </c>
      <c r="L5">
        <v>32.4</v>
      </c>
      <c r="M5">
        <v>5.86</v>
      </c>
      <c r="N5">
        <v>17.28</v>
      </c>
      <c r="P5">
        <v>1.4</v>
      </c>
      <c r="Q5">
        <v>15.445</v>
      </c>
      <c r="R5">
        <v>26.14</v>
      </c>
      <c r="S5">
        <v>178.94</v>
      </c>
    </row>
    <row r="6" spans="1:22">
      <c r="C6">
        <v>258.60000000000002</v>
      </c>
      <c r="D6">
        <v>97.45</v>
      </c>
      <c r="E6">
        <v>51.6</v>
      </c>
      <c r="F6">
        <v>189.6</v>
      </c>
      <c r="G6">
        <v>4.32</v>
      </c>
      <c r="H6">
        <v>1.68</v>
      </c>
      <c r="I6">
        <v>69.25</v>
      </c>
      <c r="J6">
        <v>1.34</v>
      </c>
      <c r="L6">
        <v>29.6</v>
      </c>
      <c r="M6">
        <v>6.59</v>
      </c>
      <c r="N6">
        <v>15.39</v>
      </c>
      <c r="P6">
        <v>1.6</v>
      </c>
      <c r="Q6">
        <v>9.7949999999999999</v>
      </c>
      <c r="R6">
        <v>29.49</v>
      </c>
      <c r="S6">
        <v>171.54</v>
      </c>
    </row>
    <row r="7" spans="1:22">
      <c r="B7" t="s">
        <v>0</v>
      </c>
      <c r="C7" s="1">
        <f t="shared" ref="C7:D7" si="0">AVERAGE(C4:C6)</f>
        <v>258.93333333333334</v>
      </c>
      <c r="D7" s="1">
        <f t="shared" si="0"/>
        <v>91.616666666666674</v>
      </c>
      <c r="E7" s="1">
        <f t="shared" ref="E7:J7" si="1">AVERAGE(E4:E6)</f>
        <v>50.933333333333337</v>
      </c>
      <c r="F7" s="1">
        <f t="shared" si="1"/>
        <v>200.6</v>
      </c>
      <c r="G7" s="1">
        <f t="shared" si="1"/>
        <v>3.5166666666666671</v>
      </c>
      <c r="H7" s="1">
        <f t="shared" si="1"/>
        <v>2.0166666666666666</v>
      </c>
      <c r="I7" s="1">
        <f t="shared" ref="I7" si="2">AVERAGE(I4:I6)</f>
        <v>64.63666666666667</v>
      </c>
      <c r="J7" s="1">
        <f t="shared" si="1"/>
        <v>1.3666666666666665</v>
      </c>
      <c r="L7" s="1">
        <f t="shared" ref="L7:N7" si="3">AVERAGE(L4:L6)</f>
        <v>31.466666666666669</v>
      </c>
      <c r="M7" s="1">
        <f t="shared" si="3"/>
        <v>5.8599999999999994</v>
      </c>
      <c r="N7" s="1">
        <f t="shared" si="3"/>
        <v>17.010000000000002</v>
      </c>
      <c r="P7" s="1">
        <f t="shared" ref="P7:R7" si="4">AVERAGE(P4:P6)</f>
        <v>1.6666666666666667</v>
      </c>
      <c r="Q7" s="1">
        <f t="shared" si="4"/>
        <v>12.078333333333333</v>
      </c>
      <c r="R7" s="1">
        <f t="shared" si="4"/>
        <v>28.106666666666666</v>
      </c>
      <c r="S7" s="1">
        <f t="shared" ref="S7" si="5">AVERAGE(S4:S6)</f>
        <v>175.74</v>
      </c>
    </row>
    <row r="8" spans="1:22">
      <c r="B8" t="s">
        <v>1</v>
      </c>
      <c r="C8" s="1">
        <f t="shared" ref="C8:D8" si="6">STDEV(C4:C6)</f>
        <v>10.004165798972625</v>
      </c>
      <c r="D8" s="1">
        <f t="shared" si="6"/>
        <v>7.2858309981314653</v>
      </c>
      <c r="E8" s="1">
        <f t="shared" ref="E8:J8" si="7">STDEV(E4:E6)</f>
        <v>2.0816659994661326</v>
      </c>
      <c r="F8" s="1">
        <f t="shared" si="7"/>
        <v>16.116761461286199</v>
      </c>
      <c r="G8" s="1">
        <f t="shared" si="7"/>
        <v>0.70868422681285415</v>
      </c>
      <c r="H8" s="1">
        <f t="shared" si="7"/>
        <v>0.33501243758006072</v>
      </c>
      <c r="I8" s="1">
        <f t="shared" ref="I8" si="8">STDEV(I4:I6)</f>
        <v>5.8039842637048356</v>
      </c>
      <c r="J8" s="1">
        <f t="shared" si="7"/>
        <v>0.18147543451755035</v>
      </c>
      <c r="L8" s="1">
        <f t="shared" ref="L8:N8" si="9">STDEV(L4:L6)</f>
        <v>1.6165807537309504</v>
      </c>
      <c r="M8" s="1">
        <f t="shared" si="9"/>
        <v>0.73000000000000831</v>
      </c>
      <c r="N8" s="1">
        <f t="shared" si="9"/>
        <v>1.5032963779641055</v>
      </c>
      <c r="P8" s="1">
        <f t="shared" ref="P8:R8" si="10">STDEV(P4:P6)</f>
        <v>0.3055050463303885</v>
      </c>
      <c r="Q8" s="1">
        <f t="shared" si="10"/>
        <v>2.9767151918403862</v>
      </c>
      <c r="R8" s="1">
        <f t="shared" si="10"/>
        <v>1.7495237447183536</v>
      </c>
      <c r="S8" s="1">
        <f t="shared" ref="S8" si="11">STDEV(S4:S6)</f>
        <v>3.8000000000000047</v>
      </c>
    </row>
    <row r="9" spans="1:22">
      <c r="B9" t="s">
        <v>2</v>
      </c>
      <c r="C9" s="1">
        <f t="shared" ref="C9:D9" si="12">SQRT(C8)/3</f>
        <v>1.0543120874122733</v>
      </c>
      <c r="D9" s="1">
        <f t="shared" si="12"/>
        <v>0.8997426174024229</v>
      </c>
      <c r="E9" s="1">
        <f t="shared" ref="E9:J9" si="13">SQRT(E8)/3</f>
        <v>0.48093265865701368</v>
      </c>
      <c r="F9" s="1">
        <f t="shared" si="13"/>
        <v>1.3381895506527632</v>
      </c>
      <c r="G9" s="1">
        <f t="shared" si="13"/>
        <v>0.28061128250320749</v>
      </c>
      <c r="H9" s="1">
        <f t="shared" si="13"/>
        <v>0.19293419649083024</v>
      </c>
      <c r="I9" s="1">
        <f t="shared" ref="I9" si="14">SQRT(I8)/3</f>
        <v>0.80304865382593615</v>
      </c>
      <c r="J9" s="1">
        <f t="shared" si="13"/>
        <v>0.14199977876256253</v>
      </c>
      <c r="L9" s="1">
        <f t="shared" ref="L9:N9" si="15">SQRT(L8)/3</f>
        <v>0.42381609661253239</v>
      </c>
      <c r="M9" s="1">
        <f t="shared" si="15"/>
        <v>0.28480012484391931</v>
      </c>
      <c r="N9" s="1">
        <f t="shared" si="15"/>
        <v>0.40869662450881661</v>
      </c>
      <c r="P9" s="1">
        <f t="shared" ref="P9:R9" si="16">SQRT(P8)/3</f>
        <v>0.18424170306372264</v>
      </c>
      <c r="Q9" s="1">
        <f t="shared" si="16"/>
        <v>0.57510532289895344</v>
      </c>
      <c r="R9" s="1">
        <f t="shared" si="16"/>
        <v>0.44089854523566774</v>
      </c>
      <c r="S9" s="1">
        <f t="shared" ref="S9" si="17">SQRT(S8)/3</f>
        <v>0.64978628965393137</v>
      </c>
    </row>
    <row r="10" spans="1:22" ht="18.75">
      <c r="A10" s="5" t="s">
        <v>15</v>
      </c>
      <c r="B10" s="4"/>
      <c r="C10">
        <v>237.6</v>
      </c>
      <c r="D10">
        <v>77.45</v>
      </c>
      <c r="E10">
        <v>37.6</v>
      </c>
      <c r="F10">
        <v>150.1</v>
      </c>
      <c r="G10">
        <v>1.08</v>
      </c>
      <c r="H10">
        <v>0.98</v>
      </c>
      <c r="I10">
        <v>37.89</v>
      </c>
      <c r="J10">
        <v>0.84</v>
      </c>
      <c r="L10">
        <v>32.39</v>
      </c>
      <c r="M10">
        <v>3.66</v>
      </c>
      <c r="N10">
        <v>17.55</v>
      </c>
      <c r="P10">
        <v>1.6</v>
      </c>
      <c r="Q10">
        <v>9.1449999999999996</v>
      </c>
      <c r="R10">
        <v>21.59</v>
      </c>
      <c r="S10">
        <v>137.34</v>
      </c>
    </row>
    <row r="11" spans="1:22">
      <c r="C11">
        <v>259.60000000000002</v>
      </c>
      <c r="D11">
        <v>82.95</v>
      </c>
      <c r="E11">
        <v>50.1</v>
      </c>
      <c r="F11">
        <v>147.6</v>
      </c>
      <c r="G11">
        <v>1.0900000000000001</v>
      </c>
      <c r="H11">
        <v>0.88</v>
      </c>
      <c r="I11">
        <v>40.25</v>
      </c>
      <c r="J11">
        <v>0.72</v>
      </c>
      <c r="L11">
        <v>28.32</v>
      </c>
      <c r="M11">
        <v>2.95</v>
      </c>
      <c r="N11">
        <v>14.31</v>
      </c>
      <c r="P11">
        <v>1.2</v>
      </c>
      <c r="Q11">
        <v>7.1449999999999996</v>
      </c>
      <c r="R11">
        <v>24.09</v>
      </c>
      <c r="S11">
        <v>135.74</v>
      </c>
    </row>
    <row r="12" spans="1:22">
      <c r="C12">
        <v>207.6</v>
      </c>
      <c r="D12">
        <v>88.45</v>
      </c>
      <c r="E12">
        <v>50.1</v>
      </c>
      <c r="F12">
        <v>152.6</v>
      </c>
      <c r="G12">
        <v>1.1100000000000001</v>
      </c>
      <c r="H12">
        <v>1.02</v>
      </c>
      <c r="I12">
        <v>35.81</v>
      </c>
      <c r="J12">
        <v>0.61</v>
      </c>
      <c r="L12">
        <v>26.32</v>
      </c>
      <c r="M12">
        <v>4.3899999999999997</v>
      </c>
      <c r="N12">
        <v>15.12</v>
      </c>
      <c r="P12">
        <v>0.9</v>
      </c>
      <c r="Q12">
        <v>8.9949999999999992</v>
      </c>
      <c r="R12">
        <v>27.39</v>
      </c>
      <c r="S12">
        <v>153.63999999999999</v>
      </c>
    </row>
    <row r="13" spans="1:22">
      <c r="B13" t="s">
        <v>0</v>
      </c>
      <c r="C13" s="1">
        <f t="shared" ref="C13" si="18">AVERAGE(C10:C12)</f>
        <v>234.93333333333337</v>
      </c>
      <c r="D13" s="1">
        <f t="shared" ref="D13" si="19">AVERAGE(D10:D12)</f>
        <v>82.95</v>
      </c>
      <c r="E13" s="1">
        <f t="shared" ref="E13" si="20">AVERAGE(E10:E12)</f>
        <v>45.933333333333337</v>
      </c>
      <c r="F13" s="1">
        <f t="shared" ref="F13" si="21">AVERAGE(F10:F12)</f>
        <v>150.1</v>
      </c>
      <c r="G13" s="1">
        <f t="shared" ref="G13" si="22">AVERAGE(G10:G12)</f>
        <v>1.0933333333333335</v>
      </c>
      <c r="H13" s="1">
        <f t="shared" ref="H13" si="23">AVERAGE(H10:H12)</f>
        <v>0.96</v>
      </c>
      <c r="I13" s="1">
        <f t="shared" ref="I13:J13" si="24">AVERAGE(I10:I12)</f>
        <v>37.983333333333334</v>
      </c>
      <c r="J13" s="1">
        <f t="shared" si="24"/>
        <v>0.72333333333333327</v>
      </c>
      <c r="L13" s="1">
        <f t="shared" ref="L13" si="25">AVERAGE(L10:L12)</f>
        <v>29.01</v>
      </c>
      <c r="M13" s="1">
        <f t="shared" ref="M13" si="26">AVERAGE(M10:M12)</f>
        <v>3.6666666666666665</v>
      </c>
      <c r="N13" s="1">
        <f t="shared" ref="N13" si="27">AVERAGE(N10:N12)</f>
        <v>15.659999999999998</v>
      </c>
      <c r="P13" s="1">
        <f t="shared" ref="P13:R13" si="28">AVERAGE(P10:P12)</f>
        <v>1.2333333333333332</v>
      </c>
      <c r="Q13" s="1">
        <f t="shared" si="28"/>
        <v>8.4283333333333328</v>
      </c>
      <c r="R13" s="1">
        <f t="shared" si="28"/>
        <v>24.356666666666666</v>
      </c>
      <c r="S13" s="1">
        <f t="shared" ref="S13" si="29">AVERAGE(S10:S12)</f>
        <v>142.24</v>
      </c>
    </row>
    <row r="14" spans="1:22">
      <c r="B14" t="s">
        <v>1</v>
      </c>
      <c r="C14" s="1">
        <f t="shared" ref="C14" si="30">STDEV(C10:C12)</f>
        <v>26.102362600602536</v>
      </c>
      <c r="D14" s="1">
        <f t="shared" ref="D14" si="31">STDEV(D10:D12)</f>
        <v>5.5</v>
      </c>
      <c r="E14" s="1">
        <f t="shared" ref="E14" si="32">STDEV(E10:E12)</f>
        <v>7.2168783648703014</v>
      </c>
      <c r="F14" s="1">
        <f t="shared" ref="F14" si="33">STDEV(F10:F12)</f>
        <v>2.5</v>
      </c>
      <c r="G14" s="1">
        <f t="shared" ref="G14" si="34">STDEV(G10:G12)</f>
        <v>1.527525231651948E-2</v>
      </c>
      <c r="H14" s="1">
        <f t="shared" ref="H14" si="35">STDEV(H10:H12)</f>
        <v>7.2111025509279794E-2</v>
      </c>
      <c r="I14" s="1">
        <f t="shared" ref="I14:J14" si="36">STDEV(I10:I12)</f>
        <v>2.2214709841304092</v>
      </c>
      <c r="J14" s="1">
        <f t="shared" si="36"/>
        <v>0.11503622617824925</v>
      </c>
      <c r="L14" s="1">
        <f t="shared" ref="L14" si="37">STDEV(L10:L12)</f>
        <v>3.0932668814701394</v>
      </c>
      <c r="M14" s="1">
        <f t="shared" ref="M14" si="38">STDEV(M10:M12)</f>
        <v>0.72002314777604937</v>
      </c>
      <c r="N14" s="1">
        <f t="shared" ref="N14" si="39">STDEV(N10:N12)</f>
        <v>1.6861494595675679</v>
      </c>
      <c r="P14" s="1">
        <f t="shared" ref="P14:R14" si="40">STDEV(P10:P12)</f>
        <v>0.3511884584284255</v>
      </c>
      <c r="Q14" s="1">
        <f t="shared" si="40"/>
        <v>1.1139269874338129</v>
      </c>
      <c r="R14" s="1">
        <f t="shared" si="40"/>
        <v>2.9091808698211485</v>
      </c>
      <c r="S14" s="1">
        <f t="shared" ref="S14" si="41">STDEV(S10:S12)</f>
        <v>9.9050492174445939</v>
      </c>
    </row>
    <row r="15" spans="1:22">
      <c r="B15" t="s">
        <v>2</v>
      </c>
      <c r="C15" s="1">
        <f t="shared" ref="C15" si="42">SQRT(C14)/3</f>
        <v>1.7030157107842721</v>
      </c>
      <c r="D15" s="1">
        <f t="shared" ref="D15" si="43">SQRT(D14)/3</f>
        <v>0.78173595997057166</v>
      </c>
      <c r="E15" s="1">
        <f t="shared" ref="E15" si="44">SQRT(E14)/3</f>
        <v>0.89547494318628373</v>
      </c>
      <c r="F15" s="1">
        <f t="shared" ref="F15" si="45">SQRT(F14)/3</f>
        <v>0.52704627669472992</v>
      </c>
      <c r="G15" s="1">
        <f t="shared" ref="G15" si="46">SQRT(G14)/3</f>
        <v>4.1197697234081586E-2</v>
      </c>
      <c r="H15" s="1">
        <f t="shared" ref="H15" si="47">SQRT(H14)/3</f>
        <v>8.9511653809421679E-2</v>
      </c>
      <c r="I15" s="1">
        <f t="shared" ref="I15:J15" si="48">SQRT(I14)/3</f>
        <v>0.49681999692828716</v>
      </c>
      <c r="J15" s="1">
        <f t="shared" si="48"/>
        <v>0.11305663584546623</v>
      </c>
      <c r="L15" s="1">
        <f t="shared" ref="L15" si="49">SQRT(L14)/3</f>
        <v>0.58625618987209749</v>
      </c>
      <c r="M15" s="1">
        <f t="shared" ref="M15" si="50">SQRT(M14)/3</f>
        <v>0.28284725909069119</v>
      </c>
      <c r="N15" s="1">
        <f t="shared" ref="N15" si="51">SQRT(N14)/3</f>
        <v>0.43283939279131234</v>
      </c>
      <c r="P15" s="1">
        <f t="shared" ref="P15:R15" si="52">SQRT(P14)/3</f>
        <v>0.19753718593060043</v>
      </c>
      <c r="Q15" s="1">
        <f t="shared" si="52"/>
        <v>0.35180913187469093</v>
      </c>
      <c r="R15" s="1">
        <f t="shared" si="52"/>
        <v>0.56854403423922806</v>
      </c>
      <c r="S15" s="1">
        <f t="shared" ref="S15" si="53">SQRT(S14)/3</f>
        <v>1.0490762718508653</v>
      </c>
    </row>
    <row r="16" spans="1:22" ht="21">
      <c r="A16" s="11" t="s">
        <v>16</v>
      </c>
      <c r="B16" s="16" t="s">
        <v>17</v>
      </c>
      <c r="C16" s="12" t="s">
        <v>19</v>
      </c>
      <c r="D16" s="12">
        <v>1.95</v>
      </c>
      <c r="E16" s="12">
        <v>3.9</v>
      </c>
      <c r="F16" s="12">
        <v>7.8125</v>
      </c>
      <c r="G16" s="12">
        <v>15.625</v>
      </c>
      <c r="H16" s="12">
        <v>31.25</v>
      </c>
      <c r="I16" s="12">
        <v>62.5</v>
      </c>
      <c r="J16" s="12">
        <v>125</v>
      </c>
      <c r="K16" s="12">
        <v>250</v>
      </c>
      <c r="L16" s="12">
        <v>500</v>
      </c>
      <c r="M16" s="12">
        <v>1000</v>
      </c>
      <c r="N16" s="12"/>
      <c r="O16" s="14" t="s">
        <v>33</v>
      </c>
      <c r="P16" s="14" t="s">
        <v>34</v>
      </c>
      <c r="Q16" s="14" t="s">
        <v>36</v>
      </c>
      <c r="R16" s="14" t="s">
        <v>35</v>
      </c>
      <c r="S16" s="17" t="s">
        <v>37</v>
      </c>
      <c r="T16" s="14" t="s">
        <v>35</v>
      </c>
      <c r="U16" s="17" t="s">
        <v>38</v>
      </c>
      <c r="V16" s="14" t="s">
        <v>35</v>
      </c>
    </row>
    <row r="17" spans="1:22">
      <c r="A17" t="s">
        <v>18</v>
      </c>
      <c r="B17" s="4"/>
      <c r="C17">
        <v>1.0109999999999999</v>
      </c>
      <c r="D17">
        <v>0.82599999999999996</v>
      </c>
      <c r="E17">
        <v>0.70099999999999996</v>
      </c>
      <c r="F17">
        <v>0.59399999999999997</v>
      </c>
      <c r="G17">
        <v>0.52200000000000002</v>
      </c>
      <c r="H17">
        <v>0.36599999999999999</v>
      </c>
      <c r="I17">
        <v>0.27800000000000002</v>
      </c>
      <c r="J17">
        <v>0.16800000000000001</v>
      </c>
      <c r="K17">
        <v>9.5000000000000001E-2</v>
      </c>
      <c r="L17">
        <v>5.0999999999999997E-2</v>
      </c>
      <c r="M17">
        <v>1.2E-2</v>
      </c>
      <c r="O17">
        <v>1.95</v>
      </c>
      <c r="P17">
        <v>1.0329999999999999</v>
      </c>
      <c r="Q17">
        <v>0.83099999999999996</v>
      </c>
      <c r="R17" s="13">
        <f t="shared" ref="R17:R26" si="54">((P17-Q17)/(P17))*100</f>
        <v>19.554695062923521</v>
      </c>
      <c r="S17">
        <v>0.97899999999999998</v>
      </c>
      <c r="T17">
        <v>5.23</v>
      </c>
      <c r="U17">
        <v>0.97699999999999998</v>
      </c>
      <c r="V17">
        <v>5.42</v>
      </c>
    </row>
    <row r="18" spans="1:22">
      <c r="C18">
        <v>1.0900000000000001</v>
      </c>
      <c r="D18">
        <v>0.83299999999999996</v>
      </c>
      <c r="E18">
        <v>0.71499999999999997</v>
      </c>
      <c r="F18">
        <v>0.59099999999999997</v>
      </c>
      <c r="G18">
        <v>0.51200000000000001</v>
      </c>
      <c r="H18">
        <v>0.36199999999999999</v>
      </c>
      <c r="I18">
        <v>0.26700000000000002</v>
      </c>
      <c r="J18">
        <v>0.19900000000000001</v>
      </c>
      <c r="K18">
        <v>9.9000000000000005E-2</v>
      </c>
      <c r="L18">
        <v>5.2999999999999999E-2</v>
      </c>
      <c r="M18">
        <v>1.0999999999999999E-2</v>
      </c>
      <c r="O18">
        <v>3.9</v>
      </c>
      <c r="P18">
        <v>1.0329999999999999</v>
      </c>
      <c r="Q18">
        <v>0.71099999999999997</v>
      </c>
      <c r="R18" s="13">
        <f t="shared" si="54"/>
        <v>31.17134559535334</v>
      </c>
      <c r="S18">
        <v>0.85899999999999999</v>
      </c>
      <c r="T18">
        <v>16.84</v>
      </c>
      <c r="U18">
        <v>0.88900000000000001</v>
      </c>
      <c r="V18">
        <v>13.94</v>
      </c>
    </row>
    <row r="19" spans="1:22">
      <c r="C19">
        <v>0.998</v>
      </c>
      <c r="D19">
        <v>0.83499999999999996</v>
      </c>
      <c r="E19">
        <v>0.71599999999999997</v>
      </c>
      <c r="F19">
        <v>0.58799999999999997</v>
      </c>
      <c r="G19">
        <v>0.53100000000000003</v>
      </c>
      <c r="H19">
        <v>0.36499999999999999</v>
      </c>
      <c r="I19">
        <v>0.27600000000000002</v>
      </c>
      <c r="J19">
        <v>0.17499999999999999</v>
      </c>
      <c r="K19">
        <v>9.0999999999999998E-2</v>
      </c>
      <c r="L19">
        <v>5.1999999999999998E-2</v>
      </c>
      <c r="M19">
        <v>1.2999999999999999E-2</v>
      </c>
      <c r="O19">
        <v>7.8125</v>
      </c>
      <c r="P19">
        <v>1.0329999999999999</v>
      </c>
      <c r="Q19">
        <v>0.59099999999999997</v>
      </c>
      <c r="R19" s="13">
        <f t="shared" si="54"/>
        <v>42.78799612778316</v>
      </c>
      <c r="S19">
        <v>0.71799999999999997</v>
      </c>
      <c r="T19">
        <v>30.49</v>
      </c>
      <c r="U19">
        <v>0.74399999999999999</v>
      </c>
      <c r="V19">
        <v>27.98</v>
      </c>
    </row>
    <row r="20" spans="1:22">
      <c r="B20" t="s">
        <v>0</v>
      </c>
      <c r="C20" s="1">
        <f t="shared" ref="C20:J20" si="55">AVERAGE(C17:C19)</f>
        <v>1.0330000000000001</v>
      </c>
      <c r="D20" s="1">
        <f t="shared" si="55"/>
        <v>0.83133333333333326</v>
      </c>
      <c r="E20" s="1">
        <f t="shared" si="55"/>
        <v>0.71066666666666656</v>
      </c>
      <c r="F20" s="1">
        <f t="shared" si="55"/>
        <v>0.59100000000000008</v>
      </c>
      <c r="G20" s="1">
        <f t="shared" si="55"/>
        <v>0.52166666666666661</v>
      </c>
      <c r="H20" s="1">
        <f t="shared" si="55"/>
        <v>0.36433333333333334</v>
      </c>
      <c r="I20" s="1">
        <f t="shared" si="55"/>
        <v>0.27366666666666667</v>
      </c>
      <c r="J20" s="1">
        <f t="shared" si="55"/>
        <v>0.18066666666666667</v>
      </c>
      <c r="K20" s="1">
        <f>AVERAGE(K17:K19)</f>
        <v>9.5000000000000015E-2</v>
      </c>
      <c r="L20" s="1">
        <f>AVERAGE(L17:L19)</f>
        <v>5.1999999999999998E-2</v>
      </c>
      <c r="M20" s="1">
        <f>AVERAGE(M17:M19)</f>
        <v>1.1999999999999999E-2</v>
      </c>
      <c r="O20">
        <v>15.625</v>
      </c>
      <c r="P20">
        <v>1.0329999999999999</v>
      </c>
      <c r="Q20">
        <v>0.52200000000000002</v>
      </c>
      <c r="R20" s="13">
        <f t="shared" si="54"/>
        <v>49.467570183930292</v>
      </c>
      <c r="S20">
        <v>0.56599999999999995</v>
      </c>
      <c r="T20">
        <v>45.21</v>
      </c>
      <c r="U20">
        <v>0.60499999999999998</v>
      </c>
      <c r="V20">
        <v>41.43</v>
      </c>
    </row>
    <row r="21" spans="1:22">
      <c r="B21" t="s">
        <v>1</v>
      </c>
      <c r="C21" s="1">
        <f t="shared" ref="C21:J21" si="56">STDEV(C17:C19)</f>
        <v>4.9789557138018477E-2</v>
      </c>
      <c r="D21" s="1">
        <f t="shared" si="56"/>
        <v>4.7258156262526127E-3</v>
      </c>
      <c r="E21" s="1">
        <f t="shared" si="56"/>
        <v>8.3864970836060905E-3</v>
      </c>
      <c r="F21" s="1">
        <f t="shared" si="56"/>
        <v>3.0000000000000027E-3</v>
      </c>
      <c r="G21" s="1">
        <f t="shared" si="56"/>
        <v>9.5043849529221763E-3</v>
      </c>
      <c r="H21" s="1">
        <f t="shared" si="56"/>
        <v>2.0816659994661348E-3</v>
      </c>
      <c r="I21" s="1">
        <f t="shared" si="56"/>
        <v>5.8594652770823201E-3</v>
      </c>
      <c r="J21" s="1">
        <f t="shared" si="56"/>
        <v>1.6258331197676269E-2</v>
      </c>
      <c r="K21" s="1">
        <f>STDEV(K17:K19)</f>
        <v>4.0000000000000036E-3</v>
      </c>
      <c r="L21" s="1">
        <f>STDEV(L17:L19)</f>
        <v>1.0000000000000009E-3</v>
      </c>
      <c r="M21" s="1">
        <f>STDEV(M17:M19)</f>
        <v>1E-3</v>
      </c>
      <c r="O21">
        <v>31.25</v>
      </c>
      <c r="P21">
        <v>1.0329999999999999</v>
      </c>
      <c r="Q21">
        <v>0.36399999999999999</v>
      </c>
      <c r="R21" s="13">
        <f t="shared" si="54"/>
        <v>64.762826718296225</v>
      </c>
      <c r="S21">
        <v>0.441</v>
      </c>
      <c r="T21">
        <v>57.31</v>
      </c>
      <c r="U21">
        <v>0.47699999999999998</v>
      </c>
      <c r="V21">
        <v>53.82</v>
      </c>
    </row>
    <row r="22" spans="1:22">
      <c r="B22" t="s">
        <v>2</v>
      </c>
      <c r="C22" s="1">
        <f t="shared" ref="C22:J22" si="57">SQRT(C21)/3</f>
        <v>7.4378579008578707E-2</v>
      </c>
      <c r="D22" s="1">
        <f t="shared" si="57"/>
        <v>2.2914855992110864E-2</v>
      </c>
      <c r="E22" s="1">
        <f t="shared" si="57"/>
        <v>3.052593994113147E-2</v>
      </c>
      <c r="F22" s="1">
        <f t="shared" si="57"/>
        <v>1.8257418583505543E-2</v>
      </c>
      <c r="G22" s="1">
        <f t="shared" si="57"/>
        <v>3.2496811728951323E-2</v>
      </c>
      <c r="H22" s="1">
        <f t="shared" si="57"/>
        <v>1.5208426025164598E-2</v>
      </c>
      <c r="I22" s="1">
        <f t="shared" si="57"/>
        <v>2.551571471571179E-2</v>
      </c>
      <c r="J22" s="1">
        <f t="shared" si="57"/>
        <v>4.2502720432770563E-2</v>
      </c>
      <c r="K22" s="1">
        <f>SQRT(K21)/3</f>
        <v>2.1081851067789203E-2</v>
      </c>
      <c r="L22" s="1">
        <f>SQRT(L21)/3</f>
        <v>1.0540925533894602E-2</v>
      </c>
      <c r="M22" s="1">
        <f>SQRT(M21)/3</f>
        <v>1.0540925533894597E-2</v>
      </c>
      <c r="O22">
        <v>62.5</v>
      </c>
      <c r="P22">
        <v>1.0329999999999999</v>
      </c>
      <c r="Q22">
        <v>0.27400000000000002</v>
      </c>
      <c r="R22" s="13">
        <f t="shared" si="54"/>
        <v>73.475314617618579</v>
      </c>
      <c r="S22">
        <v>0.313</v>
      </c>
      <c r="T22">
        <v>69.7</v>
      </c>
      <c r="U22">
        <v>0.435</v>
      </c>
      <c r="V22">
        <v>57.89</v>
      </c>
    </row>
    <row r="23" spans="1:22" ht="15.75">
      <c r="A23" s="15" t="s">
        <v>20</v>
      </c>
      <c r="B23" s="4"/>
      <c r="C23">
        <v>1.0109999999999999</v>
      </c>
      <c r="D23">
        <v>0.98899999999999999</v>
      </c>
      <c r="E23">
        <v>0.81399999999999995</v>
      </c>
      <c r="F23">
        <v>0.71199999999999997</v>
      </c>
      <c r="G23">
        <v>0.59899999999999998</v>
      </c>
      <c r="H23">
        <v>0.42199999999999999</v>
      </c>
      <c r="I23">
        <v>0.312</v>
      </c>
      <c r="J23">
        <v>0.245</v>
      </c>
      <c r="K23">
        <v>0.17799999999999999</v>
      </c>
      <c r="L23">
        <v>9.8000000000000004E-2</v>
      </c>
      <c r="M23">
        <v>4.4999999999999998E-2</v>
      </c>
      <c r="O23">
        <v>125</v>
      </c>
      <c r="P23">
        <v>1.0329999999999999</v>
      </c>
      <c r="Q23">
        <v>0.18099999999999999</v>
      </c>
      <c r="R23" s="13">
        <f t="shared" si="54"/>
        <v>82.478218780251694</v>
      </c>
      <c r="S23">
        <v>0.248</v>
      </c>
      <c r="T23">
        <v>75.989999999999995</v>
      </c>
      <c r="U23">
        <v>0.312</v>
      </c>
      <c r="V23">
        <v>69.8</v>
      </c>
    </row>
    <row r="24" spans="1:22">
      <c r="C24">
        <v>1.0900000000000001</v>
      </c>
      <c r="D24">
        <v>0.97799999999999998</v>
      </c>
      <c r="E24">
        <v>0.86499999999999999</v>
      </c>
      <c r="F24">
        <v>0.70899999999999996</v>
      </c>
      <c r="G24">
        <v>0.60199999999999998</v>
      </c>
      <c r="H24">
        <v>0.46500000000000002</v>
      </c>
      <c r="I24">
        <v>0.311</v>
      </c>
      <c r="J24">
        <v>0.249</v>
      </c>
      <c r="K24">
        <v>0.187</v>
      </c>
      <c r="L24">
        <v>8.6999999999999994E-2</v>
      </c>
      <c r="M24">
        <v>5.0999999999999997E-2</v>
      </c>
      <c r="O24">
        <v>250</v>
      </c>
      <c r="P24">
        <v>1.0329999999999999</v>
      </c>
      <c r="Q24">
        <v>9.5000000000000001E-2</v>
      </c>
      <c r="R24" s="13">
        <f t="shared" si="54"/>
        <v>90.803484995159735</v>
      </c>
      <c r="S24">
        <v>0.18099999999999999</v>
      </c>
      <c r="T24">
        <v>82.48</v>
      </c>
      <c r="U24">
        <v>0.23599999999999999</v>
      </c>
      <c r="V24">
        <v>77.150000000000006</v>
      </c>
    </row>
    <row r="25" spans="1:22">
      <c r="C25">
        <v>0.998</v>
      </c>
      <c r="D25">
        <v>0.96899999999999997</v>
      </c>
      <c r="E25">
        <v>0.89900000000000002</v>
      </c>
      <c r="F25">
        <v>0.73299999999999998</v>
      </c>
      <c r="G25">
        <v>0.58699999999999997</v>
      </c>
      <c r="H25">
        <v>0.435</v>
      </c>
      <c r="I25">
        <v>0.316</v>
      </c>
      <c r="J25">
        <v>0.251</v>
      </c>
      <c r="K25">
        <v>0.17599999999999999</v>
      </c>
      <c r="L25">
        <v>9.9000000000000005E-2</v>
      </c>
      <c r="M25">
        <v>4.7E-2</v>
      </c>
      <c r="O25">
        <v>500</v>
      </c>
      <c r="P25">
        <v>1.0329999999999999</v>
      </c>
      <c r="Q25">
        <v>5.1999999999999998E-2</v>
      </c>
      <c r="R25" s="13">
        <f t="shared" si="54"/>
        <v>94.966118102613734</v>
      </c>
      <c r="S25">
        <v>9.5000000000000001E-2</v>
      </c>
      <c r="T25">
        <v>90.8</v>
      </c>
      <c r="U25">
        <v>0.13900000000000001</v>
      </c>
      <c r="V25">
        <v>86.54</v>
      </c>
    </row>
    <row r="26" spans="1:22">
      <c r="B26" t="s">
        <v>0</v>
      </c>
      <c r="C26" s="1">
        <f t="shared" ref="C26:F26" si="58">AVERAGE(C23:C25)</f>
        <v>1.0330000000000001</v>
      </c>
      <c r="D26" s="1">
        <f t="shared" si="58"/>
        <v>0.97866666666666668</v>
      </c>
      <c r="E26" s="1">
        <f t="shared" si="58"/>
        <v>0.85933333333333328</v>
      </c>
      <c r="F26" s="1">
        <f t="shared" si="58"/>
        <v>0.71799999999999997</v>
      </c>
      <c r="G26" s="1">
        <f t="shared" ref="G26:J26" si="59">AVERAGE(G23:G25)</f>
        <v>0.59599999999999997</v>
      </c>
      <c r="H26" s="1">
        <f t="shared" si="59"/>
        <v>0.44066666666666671</v>
      </c>
      <c r="I26" s="1">
        <f t="shared" si="59"/>
        <v>0.313</v>
      </c>
      <c r="J26" s="1">
        <f t="shared" si="59"/>
        <v>0.24833333333333332</v>
      </c>
      <c r="K26" s="1">
        <f t="shared" ref="K26:L26" si="60">AVERAGE(K23:K25)</f>
        <v>0.18033333333333332</v>
      </c>
      <c r="L26" s="1">
        <f t="shared" si="60"/>
        <v>9.4666666666666677E-2</v>
      </c>
      <c r="M26" s="1">
        <f t="shared" ref="M26" si="61">AVERAGE(M23:M25)</f>
        <v>4.766666666666667E-2</v>
      </c>
      <c r="O26">
        <v>1000</v>
      </c>
      <c r="P26">
        <v>1.0329999999999999</v>
      </c>
      <c r="Q26">
        <v>1.2E-2</v>
      </c>
      <c r="R26" s="13">
        <f t="shared" si="54"/>
        <v>98.838334946757016</v>
      </c>
      <c r="S26">
        <v>4.8000000000000001E-2</v>
      </c>
      <c r="T26">
        <v>95.35</v>
      </c>
      <c r="U26">
        <v>8.7999999999999995E-2</v>
      </c>
      <c r="V26">
        <v>91.48</v>
      </c>
    </row>
    <row r="27" spans="1:22">
      <c r="B27" t="s">
        <v>1</v>
      </c>
      <c r="C27" s="1">
        <f t="shared" ref="C27:F27" si="62">STDEV(C23:C25)</f>
        <v>4.9789557138018477E-2</v>
      </c>
      <c r="D27" s="1">
        <f t="shared" si="62"/>
        <v>1.0016652800877822E-2</v>
      </c>
      <c r="E27" s="1">
        <f t="shared" si="62"/>
        <v>4.2782395133200951E-2</v>
      </c>
      <c r="F27" s="1">
        <f t="shared" si="62"/>
        <v>1.3076696830622032E-2</v>
      </c>
      <c r="G27" s="1">
        <f t="shared" ref="G27:J27" si="63">STDEV(G23:G25)</f>
        <v>7.9372539331937792E-3</v>
      </c>
      <c r="H27" s="1">
        <f t="shared" si="63"/>
        <v>2.2052966542697474E-2</v>
      </c>
      <c r="I27" s="1">
        <f t="shared" si="63"/>
        <v>2.6457513110645929E-3</v>
      </c>
      <c r="J27" s="1">
        <f t="shared" si="63"/>
        <v>3.0550504633038958E-3</v>
      </c>
      <c r="K27" s="1">
        <f t="shared" ref="K27:L27" si="64">STDEV(K23:K25)</f>
        <v>5.859465277082321E-3</v>
      </c>
      <c r="L27" s="1">
        <f t="shared" si="64"/>
        <v>6.6583281184793989E-3</v>
      </c>
      <c r="M27" s="1">
        <f t="shared" ref="M27" si="65">STDEV(M23:M25)</f>
        <v>3.0550504633038923E-3</v>
      </c>
    </row>
    <row r="28" spans="1:22">
      <c r="B28" t="s">
        <v>2</v>
      </c>
      <c r="C28" s="1">
        <f t="shared" ref="C28:F28" si="66">SQRT(C27)/3</f>
        <v>7.4378579008578707E-2</v>
      </c>
      <c r="D28" s="1">
        <f t="shared" si="66"/>
        <v>3.336107645625E-2</v>
      </c>
      <c r="E28" s="1">
        <f t="shared" si="66"/>
        <v>6.8946352037251038E-2</v>
      </c>
      <c r="F28" s="1">
        <f t="shared" si="66"/>
        <v>3.8117795247279963E-2</v>
      </c>
      <c r="G28" s="1">
        <f t="shared" ref="G28:J28" si="67">SQRT(G27)/3</f>
        <v>2.9697089145035705E-2</v>
      </c>
      <c r="H28" s="1">
        <f t="shared" si="67"/>
        <v>4.9500804194025722E-2</v>
      </c>
      <c r="I28" s="1">
        <f t="shared" si="67"/>
        <v>1.714562241203468E-2</v>
      </c>
      <c r="J28" s="1">
        <f t="shared" si="67"/>
        <v>1.8424170306372296E-2</v>
      </c>
      <c r="K28" s="1">
        <f t="shared" ref="K28:L28" si="68">SQRT(K27)/3</f>
        <v>2.551571471571179E-2</v>
      </c>
      <c r="L28" s="1">
        <f t="shared" si="68"/>
        <v>2.719952638165966E-2</v>
      </c>
      <c r="M28" s="1">
        <f t="shared" ref="M28" si="69">SQRT(M27)/3</f>
        <v>1.8424170306372285E-2</v>
      </c>
    </row>
    <row r="29" spans="1:22" ht="15.75">
      <c r="A29" s="15" t="s">
        <v>21</v>
      </c>
      <c r="B29" s="4"/>
      <c r="C29">
        <v>1.0109999999999999</v>
      </c>
      <c r="D29">
        <v>0.98699999999999999</v>
      </c>
      <c r="E29">
        <v>0.878</v>
      </c>
      <c r="F29">
        <v>0.752</v>
      </c>
      <c r="G29">
        <v>0.60099999999999998</v>
      </c>
      <c r="H29">
        <v>0.47699999999999998</v>
      </c>
      <c r="I29">
        <v>0.44500000000000001</v>
      </c>
      <c r="J29">
        <v>0.30399999999999999</v>
      </c>
      <c r="K29">
        <v>0.23200000000000001</v>
      </c>
      <c r="L29">
        <v>0.14099999999999999</v>
      </c>
      <c r="M29">
        <v>8.6999999999999994E-2</v>
      </c>
    </row>
    <row r="30" spans="1:22">
      <c r="C30">
        <v>1.0900000000000001</v>
      </c>
      <c r="D30">
        <v>0.97699999999999998</v>
      </c>
      <c r="E30">
        <v>0.88700000000000001</v>
      </c>
      <c r="F30">
        <v>0.746</v>
      </c>
      <c r="G30">
        <v>0.60799999999999998</v>
      </c>
      <c r="H30">
        <v>0.47499999999999998</v>
      </c>
      <c r="I30">
        <v>0.42499999999999999</v>
      </c>
      <c r="J30">
        <v>0.32100000000000001</v>
      </c>
      <c r="K30">
        <v>0.23499999999999999</v>
      </c>
      <c r="L30">
        <v>0.13900000000000001</v>
      </c>
      <c r="M30">
        <v>8.7999999999999995E-2</v>
      </c>
    </row>
    <row r="31" spans="1:22">
      <c r="C31">
        <v>0.998</v>
      </c>
      <c r="D31">
        <v>0.96699999999999997</v>
      </c>
      <c r="E31">
        <v>0.90200000000000002</v>
      </c>
      <c r="F31">
        <v>0.73499999999999999</v>
      </c>
      <c r="G31">
        <v>0.60699999999999998</v>
      </c>
      <c r="H31">
        <v>0.47899999999999998</v>
      </c>
      <c r="I31">
        <v>0.435</v>
      </c>
      <c r="J31">
        <v>0.31</v>
      </c>
      <c r="K31">
        <v>0.24099999999999999</v>
      </c>
      <c r="L31">
        <v>0.13600000000000001</v>
      </c>
      <c r="M31">
        <v>0.09</v>
      </c>
    </row>
    <row r="32" spans="1:22">
      <c r="B32" t="s">
        <v>0</v>
      </c>
      <c r="C32" s="1">
        <f t="shared" ref="C32:M32" si="70">AVERAGE(C29:C31)</f>
        <v>1.0330000000000001</v>
      </c>
      <c r="D32" s="1">
        <f t="shared" si="70"/>
        <v>0.97699999999999998</v>
      </c>
      <c r="E32" s="1">
        <f t="shared" si="70"/>
        <v>0.88900000000000012</v>
      </c>
      <c r="F32" s="1">
        <f t="shared" si="70"/>
        <v>0.7443333333333334</v>
      </c>
      <c r="G32" s="1">
        <f t="shared" si="70"/>
        <v>0.60533333333333339</v>
      </c>
      <c r="H32" s="1">
        <f t="shared" si="70"/>
        <v>0.47700000000000004</v>
      </c>
      <c r="I32" s="1">
        <f t="shared" si="70"/>
        <v>0.435</v>
      </c>
      <c r="J32" s="1">
        <f t="shared" si="70"/>
        <v>0.3116666666666667</v>
      </c>
      <c r="K32" s="1">
        <f t="shared" si="70"/>
        <v>0.23599999999999999</v>
      </c>
      <c r="L32" s="1">
        <f t="shared" si="70"/>
        <v>0.13866666666666669</v>
      </c>
      <c r="M32" s="1">
        <f t="shared" si="70"/>
        <v>8.8333333333333333E-2</v>
      </c>
    </row>
    <row r="33" spans="1:18">
      <c r="B33" t="s">
        <v>1</v>
      </c>
      <c r="C33" s="1">
        <f t="shared" ref="C33:M33" si="71">STDEV(C29:C31)</f>
        <v>4.9789557138018477E-2</v>
      </c>
      <c r="D33" s="1">
        <f t="shared" si="71"/>
        <v>1.0000000000000009E-2</v>
      </c>
      <c r="E33" s="1">
        <f t="shared" si="71"/>
        <v>1.2124355652982153E-2</v>
      </c>
      <c r="F33" s="1">
        <f t="shared" si="71"/>
        <v>8.6216781042517156E-3</v>
      </c>
      <c r="G33" s="1">
        <f t="shared" si="71"/>
        <v>3.7859388972001857E-3</v>
      </c>
      <c r="H33" s="1">
        <f t="shared" si="71"/>
        <v>2.0000000000000018E-3</v>
      </c>
      <c r="I33" s="1">
        <f t="shared" si="71"/>
        <v>1.0000000000000009E-2</v>
      </c>
      <c r="J33" s="1">
        <f t="shared" si="71"/>
        <v>8.6216781042517156E-3</v>
      </c>
      <c r="K33" s="1">
        <f t="shared" si="71"/>
        <v>4.5825756949558318E-3</v>
      </c>
      <c r="L33" s="1">
        <f t="shared" si="71"/>
        <v>2.5166114784235727E-3</v>
      </c>
      <c r="M33" s="1">
        <f t="shared" si="71"/>
        <v>1.5275252316519479E-3</v>
      </c>
    </row>
    <row r="34" spans="1:18">
      <c r="B34" t="s">
        <v>2</v>
      </c>
      <c r="C34" s="1">
        <f t="shared" ref="C34:M34" si="72">SQRT(C33)/3</f>
        <v>7.4378579008578707E-2</v>
      </c>
      <c r="D34" s="1">
        <f t="shared" si="72"/>
        <v>3.3333333333333347E-2</v>
      </c>
      <c r="E34" s="1">
        <f t="shared" si="72"/>
        <v>3.6703550619921338E-2</v>
      </c>
      <c r="F34" s="1">
        <f t="shared" si="72"/>
        <v>3.0950997299049123E-2</v>
      </c>
      <c r="G34" s="1">
        <f t="shared" si="72"/>
        <v>2.050999457500385E-2</v>
      </c>
      <c r="H34" s="1">
        <f t="shared" si="72"/>
        <v>1.4907119849998604E-2</v>
      </c>
      <c r="I34" s="1">
        <f t="shared" si="72"/>
        <v>3.3333333333333347E-2</v>
      </c>
      <c r="J34" s="1">
        <f t="shared" si="72"/>
        <v>3.0950997299049123E-2</v>
      </c>
      <c r="K34" s="1">
        <f t="shared" si="72"/>
        <v>2.2564908092374644E-2</v>
      </c>
      <c r="L34" s="1">
        <f t="shared" si="72"/>
        <v>1.6721946585329685E-2</v>
      </c>
      <c r="M34" s="1">
        <f t="shared" si="72"/>
        <v>1.3027855761371681E-2</v>
      </c>
    </row>
    <row r="35" spans="1:18" ht="21">
      <c r="B35" s="18" t="s">
        <v>22</v>
      </c>
      <c r="C35" s="19" t="s">
        <v>24</v>
      </c>
      <c r="D35" s="19">
        <v>50</v>
      </c>
      <c r="E35" s="19">
        <v>100</v>
      </c>
      <c r="F35" s="19">
        <v>150</v>
      </c>
      <c r="G35" s="19">
        <v>200</v>
      </c>
      <c r="H35" s="19">
        <v>250</v>
      </c>
      <c r="I35" s="20" t="s">
        <v>23</v>
      </c>
      <c r="J35" s="19"/>
      <c r="K35" s="21" t="s">
        <v>33</v>
      </c>
      <c r="L35" s="21" t="s">
        <v>34</v>
      </c>
      <c r="M35" s="21" t="s">
        <v>36</v>
      </c>
      <c r="N35" s="21" t="s">
        <v>35</v>
      </c>
      <c r="O35" s="22" t="s">
        <v>37</v>
      </c>
      <c r="P35" s="21" t="s">
        <v>35</v>
      </c>
      <c r="Q35" s="22" t="s">
        <v>38</v>
      </c>
      <c r="R35" s="21" t="s">
        <v>35</v>
      </c>
    </row>
    <row r="36" spans="1:18">
      <c r="A36" t="s">
        <v>18</v>
      </c>
      <c r="B36" s="4"/>
      <c r="C36">
        <v>0.38800000000000001</v>
      </c>
      <c r="D36">
        <v>0.60599999999999998</v>
      </c>
      <c r="E36">
        <v>0.69899999999999995</v>
      </c>
      <c r="F36">
        <v>0.80200000000000005</v>
      </c>
      <c r="G36">
        <v>0.90100000000000002</v>
      </c>
      <c r="H36">
        <v>0.998</v>
      </c>
      <c r="I36">
        <v>1.0549999999999999</v>
      </c>
      <c r="K36">
        <v>50</v>
      </c>
      <c r="L36">
        <v>0.38800000000000001</v>
      </c>
      <c r="M36">
        <v>0.60599999999999998</v>
      </c>
      <c r="N36" s="13">
        <f>(M36-L36)/(M41-L36)*100</f>
        <v>32.683658170914541</v>
      </c>
      <c r="O36">
        <v>0.50600000000000001</v>
      </c>
      <c r="P36">
        <v>17.690000000000001</v>
      </c>
      <c r="Q36">
        <v>0.48799999999999999</v>
      </c>
      <c r="R36">
        <v>14.99</v>
      </c>
    </row>
    <row r="37" spans="1:18">
      <c r="C37">
        <v>0.38700000000000001</v>
      </c>
      <c r="D37">
        <v>0.60299999999999998</v>
      </c>
      <c r="E37">
        <v>0.70199999999999996</v>
      </c>
      <c r="F37">
        <v>0.8</v>
      </c>
      <c r="G37">
        <v>0.89900000000000002</v>
      </c>
      <c r="H37">
        <v>0.99099999999999999</v>
      </c>
      <c r="I37">
        <v>1.0509999999999999</v>
      </c>
      <c r="K37">
        <v>100</v>
      </c>
      <c r="L37">
        <v>0.38800000000000001</v>
      </c>
      <c r="M37">
        <v>0.69899999999999995</v>
      </c>
      <c r="N37" s="13">
        <f>(M37-L37)/(M41-L37)*100</f>
        <v>46.626686656671659</v>
      </c>
      <c r="O37">
        <v>0.59899999999999998</v>
      </c>
      <c r="P37">
        <v>31.63</v>
      </c>
      <c r="Q37">
        <v>0.52200000000000002</v>
      </c>
      <c r="R37">
        <v>20.09</v>
      </c>
    </row>
    <row r="38" spans="1:18">
      <c r="C38">
        <v>0.38900000000000001</v>
      </c>
      <c r="D38">
        <v>0.60899999999999999</v>
      </c>
      <c r="E38">
        <v>0.69599999999999995</v>
      </c>
      <c r="F38">
        <v>0.80400000000000005</v>
      </c>
      <c r="G38">
        <v>0.90300000000000002</v>
      </c>
      <c r="H38">
        <v>1.0069999999999999</v>
      </c>
      <c r="I38">
        <v>1.0589999999999999</v>
      </c>
      <c r="K38">
        <v>150</v>
      </c>
      <c r="L38">
        <v>0.38800000000000001</v>
      </c>
      <c r="M38">
        <v>0.80200000000000005</v>
      </c>
      <c r="N38" s="13">
        <f>(M38-L38)/(M41-L38)*100</f>
        <v>62.068965517241395</v>
      </c>
      <c r="O38">
        <v>0.73499999999999999</v>
      </c>
      <c r="P38">
        <v>52.02</v>
      </c>
      <c r="Q38">
        <v>0.69899999999999995</v>
      </c>
      <c r="R38">
        <v>46.63</v>
      </c>
    </row>
    <row r="39" spans="1:18">
      <c r="B39" t="s">
        <v>0</v>
      </c>
      <c r="C39" s="1">
        <f t="shared" ref="C39:H39" si="73">AVERAGE(C36:C38)</f>
        <v>0.38800000000000007</v>
      </c>
      <c r="D39" s="1">
        <f t="shared" si="73"/>
        <v>0.60599999999999998</v>
      </c>
      <c r="E39" s="1">
        <f t="shared" si="73"/>
        <v>0.69899999999999984</v>
      </c>
      <c r="F39" s="1">
        <f t="shared" si="73"/>
        <v>0.80200000000000005</v>
      </c>
      <c r="G39" s="1">
        <f t="shared" si="73"/>
        <v>0.90100000000000013</v>
      </c>
      <c r="H39" s="1">
        <f t="shared" si="73"/>
        <v>0.99866666666666648</v>
      </c>
      <c r="I39" s="1">
        <f t="shared" ref="I39" si="74">AVERAGE(I36:I38)</f>
        <v>1.0549999999999999</v>
      </c>
      <c r="K39">
        <v>200</v>
      </c>
      <c r="L39">
        <v>0.38800000000000001</v>
      </c>
      <c r="M39">
        <v>0.90100000000000002</v>
      </c>
      <c r="N39" s="13">
        <f>(M39-L39)/(M41-L39)*100</f>
        <v>76.911544227886068</v>
      </c>
      <c r="O39">
        <v>0.86599999999999999</v>
      </c>
      <c r="P39">
        <v>71.66</v>
      </c>
      <c r="Q39">
        <v>0.78700000000000003</v>
      </c>
      <c r="R39">
        <v>59.82</v>
      </c>
    </row>
    <row r="40" spans="1:18">
      <c r="B40" t="s">
        <v>1</v>
      </c>
      <c r="C40" s="1">
        <f t="shared" ref="C40:H40" si="75">STDEV(C36:C38)</f>
        <v>1.0000000000000009E-3</v>
      </c>
      <c r="D40" s="1">
        <f t="shared" si="75"/>
        <v>3.0000000000000027E-3</v>
      </c>
      <c r="E40" s="1">
        <f t="shared" si="75"/>
        <v>3.0000000000000027E-3</v>
      </c>
      <c r="F40" s="1">
        <f t="shared" si="75"/>
        <v>2.0000000000000018E-3</v>
      </c>
      <c r="G40" s="1">
        <f t="shared" si="75"/>
        <v>2.0000000000000018E-3</v>
      </c>
      <c r="H40" s="1">
        <f t="shared" si="75"/>
        <v>8.0208062770105917E-3</v>
      </c>
      <c r="I40" s="1">
        <f t="shared" ref="I40" si="76">STDEV(I36:I38)</f>
        <v>4.0000000000000036E-3</v>
      </c>
      <c r="K40">
        <v>250</v>
      </c>
      <c r="L40">
        <v>0.38800000000000001</v>
      </c>
      <c r="M40">
        <v>0.998</v>
      </c>
      <c r="N40" s="13">
        <f>(M40-L40)/(M41-L40)*100</f>
        <v>91.454272863568221</v>
      </c>
      <c r="O40">
        <v>0.94199999999999995</v>
      </c>
      <c r="P40">
        <v>83.06</v>
      </c>
      <c r="Q40">
        <v>0.83499999999999996</v>
      </c>
      <c r="R40">
        <v>67.02</v>
      </c>
    </row>
    <row r="41" spans="1:18">
      <c r="B41" t="s">
        <v>2</v>
      </c>
      <c r="C41" s="1">
        <f t="shared" ref="C41:H41" si="77">SQRT(C40)/3</f>
        <v>1.0540925533894602E-2</v>
      </c>
      <c r="D41" s="1">
        <f t="shared" si="77"/>
        <v>1.8257418583505543E-2</v>
      </c>
      <c r="E41" s="1">
        <f t="shared" si="77"/>
        <v>1.8257418583505543E-2</v>
      </c>
      <c r="F41" s="1">
        <f t="shared" si="77"/>
        <v>1.4907119849998604E-2</v>
      </c>
      <c r="G41" s="1">
        <f t="shared" si="77"/>
        <v>1.4907119849998604E-2</v>
      </c>
      <c r="H41" s="1">
        <f t="shared" si="77"/>
        <v>2.9852984732612942E-2</v>
      </c>
      <c r="I41" s="1">
        <f t="shared" ref="I41" si="78">SQRT(I40)/3</f>
        <v>2.1081851067789203E-2</v>
      </c>
      <c r="K41">
        <v>300</v>
      </c>
      <c r="L41">
        <v>0.38800000000000001</v>
      </c>
      <c r="M41">
        <v>1.0549999999999999</v>
      </c>
      <c r="N41">
        <f>(M41-L41)/(M41-L41)*100</f>
        <v>100</v>
      </c>
      <c r="O41">
        <v>0.995</v>
      </c>
      <c r="P41">
        <v>91</v>
      </c>
      <c r="Q41">
        <v>0.89900000000000002</v>
      </c>
      <c r="R41">
        <v>76.61</v>
      </c>
    </row>
    <row r="42" spans="1:18" ht="15.75">
      <c r="A42" s="15" t="s">
        <v>20</v>
      </c>
      <c r="B42" s="4"/>
      <c r="C42">
        <v>0.38800000000000001</v>
      </c>
      <c r="D42">
        <v>0.50600000000000001</v>
      </c>
      <c r="E42">
        <v>0.59899999999999998</v>
      </c>
      <c r="F42">
        <v>0.73499999999999999</v>
      </c>
      <c r="G42">
        <v>0.86599999999999999</v>
      </c>
      <c r="H42">
        <v>0.94199999999999995</v>
      </c>
      <c r="I42">
        <v>0.995</v>
      </c>
    </row>
    <row r="43" spans="1:18">
      <c r="C43">
        <v>0.38700000000000001</v>
      </c>
      <c r="D43">
        <v>0.503</v>
      </c>
      <c r="E43">
        <v>0.59799999999999998</v>
      </c>
      <c r="F43">
        <v>0.73099999999999998</v>
      </c>
      <c r="G43">
        <v>0.86499999999999999</v>
      </c>
      <c r="H43">
        <v>0.93899999999999995</v>
      </c>
      <c r="I43">
        <v>0.99099999999999999</v>
      </c>
    </row>
    <row r="44" spans="1:18">
      <c r="C44">
        <v>0.38900000000000001</v>
      </c>
      <c r="D44">
        <v>0.50900000000000001</v>
      </c>
      <c r="E44">
        <v>0.60099999999999998</v>
      </c>
      <c r="F44">
        <v>0.73899999999999999</v>
      </c>
      <c r="G44">
        <v>0.86699999999999999</v>
      </c>
      <c r="H44">
        <v>0.94499999999999995</v>
      </c>
      <c r="I44">
        <v>1.0009999999999999</v>
      </c>
    </row>
    <row r="45" spans="1:18">
      <c r="B45" t="s">
        <v>0</v>
      </c>
      <c r="C45" s="1">
        <f t="shared" ref="C45:H45" si="79">AVERAGE(C42:C44)</f>
        <v>0.38800000000000007</v>
      </c>
      <c r="D45" s="1">
        <f t="shared" si="79"/>
        <v>0.50599999999999989</v>
      </c>
      <c r="E45" s="1">
        <f t="shared" si="79"/>
        <v>0.59933333333333338</v>
      </c>
      <c r="F45" s="1">
        <f t="shared" si="79"/>
        <v>0.73499999999999999</v>
      </c>
      <c r="G45" s="1">
        <f t="shared" si="79"/>
        <v>0.86599999999999999</v>
      </c>
      <c r="H45" s="1">
        <f t="shared" si="79"/>
        <v>0.94199999999999984</v>
      </c>
      <c r="I45" s="1">
        <f t="shared" ref="I45" si="80">AVERAGE(I42:I44)</f>
        <v>0.9956666666666667</v>
      </c>
    </row>
    <row r="46" spans="1:18">
      <c r="B46" t="s">
        <v>1</v>
      </c>
      <c r="C46" s="1">
        <f t="shared" ref="C46:H46" si="81">STDEV(C42:C44)</f>
        <v>1.0000000000000009E-3</v>
      </c>
      <c r="D46" s="1">
        <f t="shared" si="81"/>
        <v>3.0000000000000027E-3</v>
      </c>
      <c r="E46" s="1">
        <f t="shared" si="81"/>
        <v>1.5275252316519479E-3</v>
      </c>
      <c r="F46" s="1">
        <f t="shared" si="81"/>
        <v>4.0000000000000036E-3</v>
      </c>
      <c r="G46" s="1">
        <f t="shared" si="81"/>
        <v>1.0000000000000009E-3</v>
      </c>
      <c r="H46" s="1">
        <f t="shared" si="81"/>
        <v>3.0000000000000027E-3</v>
      </c>
      <c r="I46" s="1">
        <f t="shared" ref="I46" si="82">STDEV(I42:I44)</f>
        <v>5.0332229568471124E-3</v>
      </c>
    </row>
    <row r="47" spans="1:18">
      <c r="B47" t="s">
        <v>2</v>
      </c>
      <c r="C47" s="1">
        <f t="shared" ref="C47:H47" si="83">SQRT(C46)/3</f>
        <v>1.0540925533894602E-2</v>
      </c>
      <c r="D47" s="1">
        <f t="shared" si="83"/>
        <v>1.8257418583505543E-2</v>
      </c>
      <c r="E47" s="1">
        <f t="shared" si="83"/>
        <v>1.3027855761371681E-2</v>
      </c>
      <c r="F47" s="1">
        <f t="shared" si="83"/>
        <v>2.1081851067789203E-2</v>
      </c>
      <c r="G47" s="1">
        <f t="shared" si="83"/>
        <v>1.0540925533894602E-2</v>
      </c>
      <c r="H47" s="1">
        <f t="shared" si="83"/>
        <v>1.8257418583505543E-2</v>
      </c>
      <c r="I47" s="1">
        <f t="shared" ref="I47" si="84">SQRT(I46)/3</f>
        <v>2.3648403650251632E-2</v>
      </c>
    </row>
    <row r="48" spans="1:18" ht="15.75">
      <c r="A48" s="15" t="s">
        <v>21</v>
      </c>
      <c r="B48" s="4"/>
      <c r="C48">
        <v>0.38800000000000001</v>
      </c>
      <c r="D48">
        <v>0.48799999999999999</v>
      </c>
      <c r="E48">
        <v>0.52200000000000002</v>
      </c>
      <c r="F48">
        <v>0.69899999999999995</v>
      </c>
      <c r="G48">
        <v>0.78700000000000003</v>
      </c>
      <c r="H48">
        <v>0.83499999999999996</v>
      </c>
      <c r="I48">
        <v>0.89900000000000002</v>
      </c>
    </row>
    <row r="49" spans="1:18">
      <c r="C49">
        <v>0.38700000000000001</v>
      </c>
      <c r="D49">
        <v>0.48499999999999999</v>
      </c>
      <c r="E49">
        <v>0.52</v>
      </c>
      <c r="F49">
        <v>0.70399999999999996</v>
      </c>
      <c r="G49">
        <v>0.78</v>
      </c>
      <c r="H49">
        <v>0.83099999999999996</v>
      </c>
      <c r="I49">
        <v>0.90500000000000003</v>
      </c>
    </row>
    <row r="50" spans="1:18">
      <c r="C50">
        <v>0.38900000000000001</v>
      </c>
      <c r="D50">
        <v>0.49299999999999999</v>
      </c>
      <c r="E50">
        <v>0.52400000000000002</v>
      </c>
      <c r="F50">
        <v>0.69399999999999995</v>
      </c>
      <c r="G50">
        <v>0.79400000000000004</v>
      </c>
      <c r="H50">
        <v>0.83899999999999997</v>
      </c>
      <c r="I50">
        <v>0.89400000000000002</v>
      </c>
    </row>
    <row r="51" spans="1:18">
      <c r="B51" t="s">
        <v>0</v>
      </c>
      <c r="C51" s="1">
        <f t="shared" ref="C51:H51" si="85">AVERAGE(C48:C50)</f>
        <v>0.38800000000000007</v>
      </c>
      <c r="D51" s="1">
        <f t="shared" si="85"/>
        <v>0.48866666666666664</v>
      </c>
      <c r="E51" s="1">
        <f t="shared" si="85"/>
        <v>0.52200000000000002</v>
      </c>
      <c r="F51" s="1">
        <f t="shared" si="85"/>
        <v>0.69899999999999995</v>
      </c>
      <c r="G51" s="1">
        <f t="shared" si="85"/>
        <v>0.78700000000000003</v>
      </c>
      <c r="H51" s="1">
        <f t="shared" si="85"/>
        <v>0.83499999999999996</v>
      </c>
      <c r="I51" s="1">
        <f t="shared" ref="I51" si="86">AVERAGE(I48:I50)</f>
        <v>0.89933333333333332</v>
      </c>
    </row>
    <row r="52" spans="1:18">
      <c r="B52" t="s">
        <v>1</v>
      </c>
      <c r="C52" s="1">
        <f t="shared" ref="C52:H52" si="87">STDEV(C48:C50)</f>
        <v>1.0000000000000009E-3</v>
      </c>
      <c r="D52" s="1">
        <f t="shared" si="87"/>
        <v>4.0414518843273836E-3</v>
      </c>
      <c r="E52" s="1">
        <f t="shared" si="87"/>
        <v>2.0000000000000018E-3</v>
      </c>
      <c r="F52" s="1">
        <f t="shared" si="87"/>
        <v>5.0000000000000044E-3</v>
      </c>
      <c r="G52" s="1">
        <f t="shared" si="87"/>
        <v>7.0000000000000062E-3</v>
      </c>
      <c r="H52" s="1">
        <f t="shared" si="87"/>
        <v>4.0000000000000036E-3</v>
      </c>
      <c r="I52" s="1">
        <f t="shared" ref="I52" si="88">STDEV(I48:I50)</f>
        <v>5.5075705472861069E-3</v>
      </c>
    </row>
    <row r="53" spans="1:18">
      <c r="B53" t="s">
        <v>2</v>
      </c>
      <c r="C53" s="1">
        <f t="shared" ref="C53:H53" si="89">SQRT(C52)/3</f>
        <v>1.0540925533894602E-2</v>
      </c>
      <c r="D53" s="1">
        <f t="shared" si="89"/>
        <v>2.1190804830626641E-2</v>
      </c>
      <c r="E53" s="1">
        <f t="shared" si="89"/>
        <v>1.4907119849998604E-2</v>
      </c>
      <c r="F53" s="1">
        <f t="shared" si="89"/>
        <v>2.3570226039551594E-2</v>
      </c>
      <c r="G53" s="1">
        <f t="shared" si="89"/>
        <v>2.7888667551135865E-2</v>
      </c>
      <c r="H53" s="1">
        <f t="shared" si="89"/>
        <v>2.1081851067789203E-2</v>
      </c>
      <c r="I53" s="1">
        <f t="shared" ref="I53" si="90">SQRT(I52)/3</f>
        <v>2.4737669312847353E-2</v>
      </c>
    </row>
    <row r="54" spans="1:18" ht="21">
      <c r="B54" s="23" t="s">
        <v>25</v>
      </c>
      <c r="C54" s="24" t="s">
        <v>26</v>
      </c>
      <c r="D54" s="24">
        <v>50</v>
      </c>
      <c r="E54" s="24">
        <v>100</v>
      </c>
      <c r="F54" s="24">
        <v>150</v>
      </c>
      <c r="G54" s="24">
        <v>200</v>
      </c>
      <c r="H54" s="24">
        <v>250</v>
      </c>
      <c r="I54" s="25">
        <v>300</v>
      </c>
      <c r="J54" s="24"/>
      <c r="K54" s="26" t="s">
        <v>33</v>
      </c>
      <c r="L54" s="26" t="s">
        <v>34</v>
      </c>
      <c r="M54" s="26" t="s">
        <v>36</v>
      </c>
      <c r="N54" s="26" t="s">
        <v>35</v>
      </c>
      <c r="O54" s="27" t="s">
        <v>37</v>
      </c>
      <c r="P54" s="26" t="s">
        <v>35</v>
      </c>
      <c r="Q54" s="27" t="s">
        <v>38</v>
      </c>
      <c r="R54" s="26" t="s">
        <v>35</v>
      </c>
    </row>
    <row r="55" spans="1:18">
      <c r="A55" t="s">
        <v>18</v>
      </c>
      <c r="B55" s="4"/>
      <c r="C55">
        <v>0.84299999999999997</v>
      </c>
      <c r="D55">
        <v>0.502</v>
      </c>
      <c r="E55">
        <v>0.41199999999999998</v>
      </c>
      <c r="F55">
        <v>0.32500000000000001</v>
      </c>
      <c r="G55">
        <v>0.20599999999999999</v>
      </c>
      <c r="H55">
        <v>9.7000000000000003E-2</v>
      </c>
      <c r="I55">
        <v>2.3E-2</v>
      </c>
      <c r="K55">
        <v>50</v>
      </c>
      <c r="L55">
        <v>0.84299999999999997</v>
      </c>
      <c r="M55">
        <v>0.502</v>
      </c>
      <c r="N55" s="13">
        <f>(L55-M55)/(L55)*100</f>
        <v>40.450771055753258</v>
      </c>
      <c r="O55">
        <v>0.501</v>
      </c>
      <c r="P55">
        <v>40.57</v>
      </c>
      <c r="Q55">
        <v>0.498</v>
      </c>
      <c r="R55">
        <v>40.93</v>
      </c>
    </row>
    <row r="56" spans="1:18">
      <c r="C56">
        <v>0.84199999999999997</v>
      </c>
      <c r="D56">
        <v>0.5</v>
      </c>
      <c r="E56">
        <v>0.41</v>
      </c>
      <c r="F56">
        <v>0.32100000000000001</v>
      </c>
      <c r="G56">
        <v>0.20399999999999999</v>
      </c>
      <c r="H56">
        <v>9.6000000000000002E-2</v>
      </c>
      <c r="I56">
        <v>2.1000000000000001E-2</v>
      </c>
      <c r="K56">
        <v>100</v>
      </c>
      <c r="L56">
        <v>0.84299999999999997</v>
      </c>
      <c r="M56">
        <v>0.41199999999999998</v>
      </c>
      <c r="N56" s="13">
        <f t="shared" ref="N56:N60" si="91">(L56-M56)/(L56)*100</f>
        <v>51.126927639383155</v>
      </c>
      <c r="O56">
        <v>0.442</v>
      </c>
      <c r="P56">
        <v>47.57</v>
      </c>
      <c r="Q56">
        <v>0.47699999999999998</v>
      </c>
      <c r="R56">
        <v>43.42</v>
      </c>
    </row>
    <row r="57" spans="1:18">
      <c r="C57">
        <v>0.84499999999999997</v>
      </c>
      <c r="D57">
        <v>0.504</v>
      </c>
      <c r="E57">
        <v>0.41399999999999998</v>
      </c>
      <c r="F57">
        <v>0.32900000000000001</v>
      </c>
      <c r="G57">
        <v>0.20899999999999999</v>
      </c>
      <c r="H57">
        <v>9.9000000000000005E-2</v>
      </c>
      <c r="I57">
        <v>2.5000000000000001E-2</v>
      </c>
      <c r="K57">
        <v>150</v>
      </c>
      <c r="L57">
        <v>0.84299999999999997</v>
      </c>
      <c r="M57">
        <v>0.32500000000000001</v>
      </c>
      <c r="N57" s="13">
        <f t="shared" si="91"/>
        <v>61.447212336892051</v>
      </c>
      <c r="O57">
        <v>0.39900000000000002</v>
      </c>
      <c r="P57">
        <v>52.67</v>
      </c>
      <c r="Q57">
        <v>0.40500000000000003</v>
      </c>
      <c r="R57">
        <v>51.96</v>
      </c>
    </row>
    <row r="58" spans="1:18">
      <c r="B58" t="s">
        <v>0</v>
      </c>
      <c r="C58" s="1">
        <f t="shared" ref="C58:I58" si="92">AVERAGE(C55:C57)</f>
        <v>0.84333333333333338</v>
      </c>
      <c r="D58" s="1">
        <f t="shared" si="92"/>
        <v>0.502</v>
      </c>
      <c r="E58" s="1">
        <f t="shared" si="92"/>
        <v>0.41199999999999998</v>
      </c>
      <c r="F58" s="1">
        <f t="shared" si="92"/>
        <v>0.32500000000000001</v>
      </c>
      <c r="G58" s="1">
        <f t="shared" si="92"/>
        <v>0.20633333333333334</v>
      </c>
      <c r="H58" s="1">
        <f t="shared" si="92"/>
        <v>9.7333333333333341E-2</v>
      </c>
      <c r="I58" s="1">
        <f t="shared" si="92"/>
        <v>2.3000000000000003E-2</v>
      </c>
      <c r="K58">
        <v>200</v>
      </c>
      <c r="L58">
        <v>0.84299999999999997</v>
      </c>
      <c r="M58">
        <v>0.20599999999999999</v>
      </c>
      <c r="N58" s="13">
        <f t="shared" si="91"/>
        <v>75.563463819691577</v>
      </c>
      <c r="O58">
        <v>0.245</v>
      </c>
      <c r="P58">
        <v>70.94</v>
      </c>
      <c r="Q58">
        <v>0.35599999999999998</v>
      </c>
      <c r="R58">
        <v>57.77</v>
      </c>
    </row>
    <row r="59" spans="1:18">
      <c r="B59" t="s">
        <v>1</v>
      </c>
      <c r="C59" s="1">
        <f t="shared" ref="C59:I59" si="93">STDEV(C55:C57)</f>
        <v>1.5275252316519479E-3</v>
      </c>
      <c r="D59" s="1">
        <f t="shared" si="93"/>
        <v>2.0000000000000018E-3</v>
      </c>
      <c r="E59" s="1">
        <f t="shared" si="93"/>
        <v>2.0000000000000018E-3</v>
      </c>
      <c r="F59" s="1">
        <f t="shared" si="93"/>
        <v>4.0000000000000036E-3</v>
      </c>
      <c r="G59" s="1">
        <f t="shared" si="93"/>
        <v>2.5166114784235852E-3</v>
      </c>
      <c r="H59" s="1">
        <f t="shared" si="93"/>
        <v>1.5275252316519479E-3</v>
      </c>
      <c r="I59" s="1">
        <f t="shared" si="93"/>
        <v>2E-3</v>
      </c>
      <c r="K59">
        <v>250</v>
      </c>
      <c r="L59">
        <v>0.84299999999999997</v>
      </c>
      <c r="M59">
        <v>9.7000000000000003E-2</v>
      </c>
      <c r="N59" s="13">
        <f t="shared" si="91"/>
        <v>88.493475682087791</v>
      </c>
      <c r="O59">
        <v>0.14499999999999999</v>
      </c>
      <c r="P59">
        <v>82.8</v>
      </c>
      <c r="Q59">
        <v>0.245</v>
      </c>
      <c r="R59">
        <v>70.94</v>
      </c>
    </row>
    <row r="60" spans="1:18">
      <c r="B60" t="s">
        <v>2</v>
      </c>
      <c r="C60" s="1">
        <f t="shared" ref="C60:I60" si="94">SQRT(C59)/3</f>
        <v>1.3027855761371681E-2</v>
      </c>
      <c r="D60" s="1">
        <f t="shared" si="94"/>
        <v>1.4907119849998604E-2</v>
      </c>
      <c r="E60" s="1">
        <f t="shared" si="94"/>
        <v>1.4907119849998604E-2</v>
      </c>
      <c r="F60" s="1">
        <f t="shared" si="94"/>
        <v>2.1081851067789203E-2</v>
      </c>
      <c r="G60" s="1">
        <f t="shared" si="94"/>
        <v>1.6721946585329727E-2</v>
      </c>
      <c r="H60" s="1">
        <f t="shared" si="94"/>
        <v>1.3027855761371681E-2</v>
      </c>
      <c r="I60" s="1">
        <f t="shared" si="94"/>
        <v>1.4907119849998597E-2</v>
      </c>
      <c r="K60">
        <v>300</v>
      </c>
      <c r="L60">
        <v>0.84299999999999997</v>
      </c>
      <c r="M60">
        <v>2.3E-2</v>
      </c>
      <c r="N60" s="13">
        <f t="shared" si="91"/>
        <v>97.271648873072365</v>
      </c>
      <c r="O60">
        <v>8.8999999999999996E-2</v>
      </c>
      <c r="P60">
        <v>89.44</v>
      </c>
      <c r="Q60">
        <v>0.16600000000000001</v>
      </c>
      <c r="R60">
        <v>80.31</v>
      </c>
    </row>
    <row r="61" spans="1:18" ht="15.75">
      <c r="A61" s="15" t="s">
        <v>20</v>
      </c>
      <c r="B61" s="4"/>
      <c r="C61">
        <v>0.84299999999999997</v>
      </c>
      <c r="D61">
        <v>0.501</v>
      </c>
      <c r="E61">
        <v>0.442</v>
      </c>
      <c r="F61">
        <v>0.39900000000000002</v>
      </c>
      <c r="G61">
        <v>0.245</v>
      </c>
      <c r="H61">
        <v>0.14499999999999999</v>
      </c>
      <c r="I61">
        <v>8.8999999999999996E-2</v>
      </c>
    </row>
    <row r="62" spans="1:18">
      <c r="C62">
        <v>0.84199999999999997</v>
      </c>
      <c r="D62">
        <v>0.503</v>
      </c>
      <c r="E62">
        <v>0.44400000000000001</v>
      </c>
      <c r="F62">
        <v>0.39800000000000002</v>
      </c>
      <c r="G62">
        <v>0.24299999999999999</v>
      </c>
      <c r="H62">
        <v>0.14000000000000001</v>
      </c>
      <c r="I62">
        <v>8.8999999999999996E-2</v>
      </c>
    </row>
    <row r="63" spans="1:18">
      <c r="C63">
        <v>0.84499999999999997</v>
      </c>
      <c r="D63">
        <v>0.501</v>
      </c>
      <c r="E63">
        <v>0.44</v>
      </c>
      <c r="F63">
        <v>0.39900000000000002</v>
      </c>
      <c r="G63">
        <v>0.247</v>
      </c>
      <c r="H63">
        <v>0.14899999999999999</v>
      </c>
      <c r="I63">
        <v>8.7999999999999995E-2</v>
      </c>
    </row>
    <row r="64" spans="1:18">
      <c r="B64" t="s">
        <v>0</v>
      </c>
      <c r="C64" s="1">
        <f t="shared" ref="C64:I64" si="95">AVERAGE(C61:C63)</f>
        <v>0.84333333333333338</v>
      </c>
      <c r="D64" s="1">
        <f t="shared" si="95"/>
        <v>0.50166666666666659</v>
      </c>
      <c r="E64" s="1">
        <f t="shared" si="95"/>
        <v>0.442</v>
      </c>
      <c r="F64" s="1">
        <f t="shared" si="95"/>
        <v>0.39866666666666672</v>
      </c>
      <c r="G64" s="1">
        <f t="shared" si="95"/>
        <v>0.245</v>
      </c>
      <c r="H64" s="1">
        <f t="shared" si="95"/>
        <v>0.14466666666666669</v>
      </c>
      <c r="I64" s="1">
        <f t="shared" si="95"/>
        <v>8.8666666666666671E-2</v>
      </c>
    </row>
    <row r="65" spans="1:19">
      <c r="B65" t="s">
        <v>1</v>
      </c>
      <c r="C65" s="1">
        <f t="shared" ref="C65:I65" si="96">STDEV(C61:C63)</f>
        <v>1.5275252316519479E-3</v>
      </c>
      <c r="D65" s="1">
        <f t="shared" si="96"/>
        <v>1.1547005383792527E-3</v>
      </c>
      <c r="E65" s="1">
        <f t="shared" si="96"/>
        <v>2.0000000000000018E-3</v>
      </c>
      <c r="F65" s="1">
        <f t="shared" si="96"/>
        <v>5.7735026918962634E-4</v>
      </c>
      <c r="G65" s="1">
        <f t="shared" si="96"/>
        <v>2.0000000000000018E-3</v>
      </c>
      <c r="H65" s="1">
        <f t="shared" si="96"/>
        <v>4.5092497528228847E-3</v>
      </c>
      <c r="I65" s="1">
        <f t="shared" si="96"/>
        <v>5.7735026918962634E-4</v>
      </c>
    </row>
    <row r="66" spans="1:19">
      <c r="B66" t="s">
        <v>2</v>
      </c>
      <c r="C66" s="1">
        <f t="shared" ref="C66:I66" si="97">SQRT(C65)/3</f>
        <v>1.3027855761371681E-2</v>
      </c>
      <c r="D66" s="1">
        <f t="shared" si="97"/>
        <v>1.1326961632314156E-2</v>
      </c>
      <c r="E66" s="1">
        <f t="shared" si="97"/>
        <v>1.4907119849998604E-2</v>
      </c>
      <c r="F66" s="1">
        <f t="shared" si="97"/>
        <v>8.0093713804491855E-3</v>
      </c>
      <c r="G66" s="1">
        <f t="shared" si="97"/>
        <v>1.4907119849998604E-2</v>
      </c>
      <c r="H66" s="1">
        <f t="shared" si="97"/>
        <v>2.2383649173306253E-2</v>
      </c>
      <c r="I66" s="1">
        <f t="shared" si="97"/>
        <v>8.0093713804491855E-3</v>
      </c>
    </row>
    <row r="67" spans="1:19" ht="15.75">
      <c r="A67" s="15" t="s">
        <v>21</v>
      </c>
      <c r="B67" s="4"/>
      <c r="C67">
        <v>0.84299999999999997</v>
      </c>
      <c r="D67">
        <v>0.498</v>
      </c>
      <c r="E67">
        <v>0.47699999999999998</v>
      </c>
      <c r="F67">
        <v>0.40500000000000003</v>
      </c>
      <c r="G67">
        <v>0.35599999999999998</v>
      </c>
      <c r="H67">
        <v>0.245</v>
      </c>
      <c r="I67">
        <v>0.16600000000000001</v>
      </c>
    </row>
    <row r="68" spans="1:19">
      <c r="C68">
        <v>0.84199999999999997</v>
      </c>
      <c r="D68">
        <v>0.499</v>
      </c>
      <c r="E68">
        <v>0.47899999999999998</v>
      </c>
      <c r="F68">
        <v>0.40200000000000002</v>
      </c>
      <c r="G68">
        <v>0.35399999999999998</v>
      </c>
      <c r="H68">
        <v>0.246</v>
      </c>
      <c r="I68">
        <v>0.16500000000000001</v>
      </c>
    </row>
    <row r="69" spans="1:19">
      <c r="C69">
        <v>0.84499999999999997</v>
      </c>
      <c r="D69">
        <v>0.497</v>
      </c>
      <c r="E69">
        <v>0.47499999999999998</v>
      </c>
      <c r="F69">
        <v>0.40799999999999997</v>
      </c>
      <c r="G69">
        <v>0.35699999999999998</v>
      </c>
      <c r="H69">
        <v>0.24399999999999999</v>
      </c>
      <c r="I69">
        <v>0.16700000000000001</v>
      </c>
    </row>
    <row r="70" spans="1:19">
      <c r="B70" t="s">
        <v>0</v>
      </c>
      <c r="C70" s="1">
        <f t="shared" ref="C70:I70" si="98">AVERAGE(C67:C69)</f>
        <v>0.84333333333333338</v>
      </c>
      <c r="D70" s="1">
        <f t="shared" si="98"/>
        <v>0.498</v>
      </c>
      <c r="E70" s="1">
        <f t="shared" si="98"/>
        <v>0.47700000000000004</v>
      </c>
      <c r="F70" s="1">
        <f t="shared" si="98"/>
        <v>0.40500000000000003</v>
      </c>
      <c r="G70" s="1">
        <f t="shared" si="98"/>
        <v>0.35566666666666663</v>
      </c>
      <c r="H70" s="1">
        <f t="shared" si="98"/>
        <v>0.245</v>
      </c>
      <c r="I70" s="1">
        <f t="shared" si="98"/>
        <v>0.16600000000000001</v>
      </c>
    </row>
    <row r="71" spans="1:19">
      <c r="B71" t="s">
        <v>1</v>
      </c>
      <c r="C71" s="1">
        <f t="shared" ref="C71:I71" si="99">STDEV(C67:C69)</f>
        <v>1.5275252316519479E-3</v>
      </c>
      <c r="D71" s="1">
        <f t="shared" si="99"/>
        <v>1.0000000000000009E-3</v>
      </c>
      <c r="E71" s="1">
        <f t="shared" si="99"/>
        <v>2.0000000000000018E-3</v>
      </c>
      <c r="F71" s="1">
        <f t="shared" si="99"/>
        <v>2.9999999999999749E-3</v>
      </c>
      <c r="G71" s="1">
        <f t="shared" si="99"/>
        <v>1.5275252316519481E-3</v>
      </c>
      <c r="H71" s="1">
        <f t="shared" si="99"/>
        <v>1.0000000000000009E-3</v>
      </c>
      <c r="I71" s="1">
        <f t="shared" si="99"/>
        <v>1.0000000000000009E-3</v>
      </c>
    </row>
    <row r="72" spans="1:19">
      <c r="B72" t="s">
        <v>2</v>
      </c>
      <c r="C72" s="1">
        <f t="shared" ref="C72:I72" si="100">SQRT(C71)/3</f>
        <v>1.3027855761371681E-2</v>
      </c>
      <c r="D72" s="1">
        <f t="shared" si="100"/>
        <v>1.0540925533894602E-2</v>
      </c>
      <c r="E72" s="1">
        <f t="shared" si="100"/>
        <v>1.4907119849998604E-2</v>
      </c>
      <c r="F72" s="1">
        <f t="shared" si="100"/>
        <v>1.825741858350546E-2</v>
      </c>
      <c r="G72" s="1">
        <f t="shared" si="100"/>
        <v>1.3027855761371684E-2</v>
      </c>
      <c r="H72" s="1">
        <f t="shared" si="100"/>
        <v>1.0540925533894602E-2</v>
      </c>
      <c r="I72" s="1">
        <f t="shared" si="100"/>
        <v>1.0540925533894602E-2</v>
      </c>
    </row>
    <row r="73" spans="1:19" ht="21">
      <c r="B73" s="28" t="s">
        <v>27</v>
      </c>
      <c r="C73" s="29" t="s">
        <v>24</v>
      </c>
      <c r="D73" s="29">
        <v>50</v>
      </c>
      <c r="E73" s="29">
        <v>100</v>
      </c>
      <c r="F73" s="29">
        <v>150</v>
      </c>
      <c r="G73" s="29">
        <v>200</v>
      </c>
      <c r="H73" s="29">
        <v>250</v>
      </c>
      <c r="I73" s="30" t="s">
        <v>23</v>
      </c>
      <c r="J73" s="29"/>
      <c r="K73" s="29"/>
      <c r="L73" s="31" t="s">
        <v>33</v>
      </c>
      <c r="M73" s="31" t="s">
        <v>34</v>
      </c>
      <c r="N73" s="31" t="s">
        <v>36</v>
      </c>
      <c r="O73" s="31" t="s">
        <v>35</v>
      </c>
      <c r="P73" s="32" t="s">
        <v>37</v>
      </c>
      <c r="Q73" s="31" t="s">
        <v>35</v>
      </c>
      <c r="R73" s="32" t="s">
        <v>38</v>
      </c>
      <c r="S73" s="31" t="s">
        <v>35</v>
      </c>
    </row>
    <row r="74" spans="1:19">
      <c r="A74" t="s">
        <v>18</v>
      </c>
      <c r="B74" s="4"/>
      <c r="C74">
        <v>0.32200000000000001</v>
      </c>
      <c r="D74">
        <v>0.80200000000000005</v>
      </c>
      <c r="E74">
        <v>0.91200000000000003</v>
      </c>
      <c r="F74">
        <v>1.0429999999999999</v>
      </c>
      <c r="G74">
        <v>1.2090000000000001</v>
      </c>
      <c r="H74">
        <v>1.3260000000000001</v>
      </c>
      <c r="I74">
        <v>1.44</v>
      </c>
      <c r="L74">
        <v>50</v>
      </c>
      <c r="M74">
        <v>0.32200000000000001</v>
      </c>
      <c r="N74">
        <v>0.80200000000000005</v>
      </c>
      <c r="O74" s="13">
        <f>(N74-M74)/(N79-M79)*100</f>
        <v>42.818911685994649</v>
      </c>
      <c r="P74">
        <v>0.78900000000000003</v>
      </c>
      <c r="Q74">
        <v>41.66</v>
      </c>
      <c r="R74">
        <v>0.69899999999999995</v>
      </c>
      <c r="S74">
        <v>33.630000000000003</v>
      </c>
    </row>
    <row r="75" spans="1:19">
      <c r="C75">
        <v>0.32100000000000001</v>
      </c>
      <c r="D75">
        <v>0.8</v>
      </c>
      <c r="E75">
        <v>0.90800000000000003</v>
      </c>
      <c r="F75">
        <v>1.044</v>
      </c>
      <c r="G75">
        <v>1.2110000000000001</v>
      </c>
      <c r="H75">
        <v>1.32</v>
      </c>
      <c r="I75">
        <v>1.4430000000000001</v>
      </c>
      <c r="L75">
        <v>100</v>
      </c>
      <c r="M75">
        <v>0.32200000000000001</v>
      </c>
      <c r="N75">
        <v>0.91200000000000003</v>
      </c>
      <c r="O75" s="13">
        <f>(N75-M75)/(N79-M79)*100</f>
        <v>52.631578947368432</v>
      </c>
      <c r="P75">
        <v>0.86599999999999999</v>
      </c>
      <c r="Q75">
        <v>48.53</v>
      </c>
      <c r="R75">
        <v>0.78800000000000003</v>
      </c>
      <c r="S75">
        <v>41.57</v>
      </c>
    </row>
    <row r="76" spans="1:19">
      <c r="C76">
        <v>0.32300000000000001</v>
      </c>
      <c r="D76">
        <v>0.80400000000000005</v>
      </c>
      <c r="E76">
        <v>0.91600000000000004</v>
      </c>
      <c r="F76">
        <v>1.042</v>
      </c>
      <c r="G76">
        <v>1.214</v>
      </c>
      <c r="H76">
        <v>1.323</v>
      </c>
      <c r="I76">
        <v>1.446</v>
      </c>
      <c r="L76">
        <v>150</v>
      </c>
      <c r="M76">
        <v>0.32200000000000001</v>
      </c>
      <c r="N76">
        <v>1.0429999999999999</v>
      </c>
      <c r="O76" s="13">
        <f>(N76-M76)/(N79-M79)*100</f>
        <v>64.317573595004447</v>
      </c>
      <c r="P76">
        <v>0.90200000000000002</v>
      </c>
      <c r="Q76">
        <v>51.74</v>
      </c>
      <c r="R76">
        <v>0.86599999999999999</v>
      </c>
      <c r="S76">
        <v>48.53</v>
      </c>
    </row>
    <row r="77" spans="1:19">
      <c r="B77" t="s">
        <v>0</v>
      </c>
      <c r="C77" s="1">
        <f t="shared" ref="C77:I77" si="101">AVERAGE(C74:C76)</f>
        <v>0.32200000000000001</v>
      </c>
      <c r="D77" s="1">
        <f t="shared" si="101"/>
        <v>0.80200000000000005</v>
      </c>
      <c r="E77" s="1">
        <f t="shared" si="101"/>
        <v>0.91200000000000003</v>
      </c>
      <c r="F77" s="1">
        <f t="shared" si="101"/>
        <v>1.0429999999999999</v>
      </c>
      <c r="G77" s="1">
        <f t="shared" si="101"/>
        <v>1.2113333333333334</v>
      </c>
      <c r="H77" s="1">
        <f t="shared" si="101"/>
        <v>1.323</v>
      </c>
      <c r="I77" s="1">
        <f t="shared" si="101"/>
        <v>1.4429999999999998</v>
      </c>
      <c r="L77">
        <v>200</v>
      </c>
      <c r="M77">
        <v>0.32200000000000001</v>
      </c>
      <c r="N77">
        <v>1.2110000000000001</v>
      </c>
      <c r="O77" s="13">
        <f>(N77-M77)/(N79-M79)*100</f>
        <v>79.304192685102592</v>
      </c>
      <c r="P77">
        <v>1.022</v>
      </c>
      <c r="Q77">
        <v>62.44</v>
      </c>
      <c r="R77">
        <v>0.93300000000000005</v>
      </c>
      <c r="S77">
        <v>54.5</v>
      </c>
    </row>
    <row r="78" spans="1:19">
      <c r="B78" t="s">
        <v>1</v>
      </c>
      <c r="C78" s="1">
        <f t="shared" ref="C78:I78" si="102">STDEV(C74:C76)</f>
        <v>1.0000000000000009E-3</v>
      </c>
      <c r="D78" s="1">
        <f t="shared" si="102"/>
        <v>2.0000000000000018E-3</v>
      </c>
      <c r="E78" s="1">
        <f t="shared" si="102"/>
        <v>4.0000000000000036E-3</v>
      </c>
      <c r="F78" s="1">
        <f t="shared" si="102"/>
        <v>1.0000000000000009E-3</v>
      </c>
      <c r="G78" s="1">
        <f t="shared" si="102"/>
        <v>2.5166114784235267E-3</v>
      </c>
      <c r="H78" s="1">
        <f t="shared" si="102"/>
        <v>3.0000000000000027E-3</v>
      </c>
      <c r="I78" s="1">
        <f t="shared" si="102"/>
        <v>3.0000000000000027E-3</v>
      </c>
      <c r="L78">
        <v>250</v>
      </c>
      <c r="M78">
        <v>0.32200000000000001</v>
      </c>
      <c r="N78">
        <v>1.323</v>
      </c>
      <c r="O78" s="13">
        <f>(N78-M78)/(N79-M79)*100</f>
        <v>89.295272078501327</v>
      </c>
      <c r="P78">
        <v>1.1990000000000001</v>
      </c>
      <c r="Q78">
        <v>78.23</v>
      </c>
      <c r="R78">
        <v>1.002</v>
      </c>
      <c r="S78">
        <v>60.66</v>
      </c>
    </row>
    <row r="79" spans="1:19">
      <c r="B79" t="s">
        <v>2</v>
      </c>
      <c r="C79" s="1">
        <f t="shared" ref="C79:I79" si="103">SQRT(C78)/3</f>
        <v>1.0540925533894602E-2</v>
      </c>
      <c r="D79" s="1">
        <f t="shared" si="103"/>
        <v>1.4907119849998604E-2</v>
      </c>
      <c r="E79" s="1">
        <f t="shared" si="103"/>
        <v>2.1081851067789203E-2</v>
      </c>
      <c r="F79" s="1">
        <f t="shared" si="103"/>
        <v>1.0540925533894602E-2</v>
      </c>
      <c r="G79" s="1">
        <f t="shared" si="103"/>
        <v>1.6721946585329533E-2</v>
      </c>
      <c r="H79" s="1">
        <f t="shared" si="103"/>
        <v>1.8257418583505543E-2</v>
      </c>
      <c r="I79" s="1">
        <f t="shared" si="103"/>
        <v>1.8257418583505543E-2</v>
      </c>
      <c r="L79">
        <v>300</v>
      </c>
      <c r="M79">
        <v>0.32200000000000001</v>
      </c>
      <c r="N79">
        <v>1.4430000000000001</v>
      </c>
      <c r="O79">
        <f>(N79-M79)/(N79-M79)*100</f>
        <v>100</v>
      </c>
      <c r="P79">
        <v>1.321</v>
      </c>
      <c r="Q79">
        <v>89.12</v>
      </c>
      <c r="R79">
        <v>1.099</v>
      </c>
      <c r="S79">
        <v>69.31</v>
      </c>
    </row>
    <row r="80" spans="1:19" ht="15.75">
      <c r="A80" s="15" t="s">
        <v>20</v>
      </c>
      <c r="B80" s="4"/>
      <c r="C80">
        <v>0.32200000000000001</v>
      </c>
      <c r="D80">
        <v>0.78800000000000003</v>
      </c>
      <c r="E80">
        <v>0.86599999999999999</v>
      </c>
      <c r="F80">
        <v>0.90100000000000002</v>
      </c>
      <c r="G80">
        <v>1.0229999999999999</v>
      </c>
      <c r="H80">
        <v>1.1990000000000001</v>
      </c>
      <c r="I80">
        <v>1.325</v>
      </c>
    </row>
    <row r="81" spans="1:9">
      <c r="C81">
        <v>0.32100000000000001</v>
      </c>
      <c r="D81">
        <v>0.78900000000000003</v>
      </c>
      <c r="E81">
        <v>0.86399999999999999</v>
      </c>
      <c r="F81">
        <v>0.89900000000000002</v>
      </c>
      <c r="G81">
        <v>1.024</v>
      </c>
      <c r="H81">
        <v>1.196</v>
      </c>
      <c r="I81">
        <v>1.32</v>
      </c>
    </row>
    <row r="82" spans="1:9">
      <c r="C82">
        <v>0.32300000000000001</v>
      </c>
      <c r="D82">
        <v>0.79100000000000004</v>
      </c>
      <c r="E82">
        <v>0.86699999999999999</v>
      </c>
      <c r="F82">
        <v>0.90500000000000003</v>
      </c>
      <c r="G82">
        <v>1.02</v>
      </c>
      <c r="H82">
        <v>1.2010000000000001</v>
      </c>
      <c r="I82">
        <v>1.319</v>
      </c>
    </row>
    <row r="83" spans="1:9">
      <c r="B83" t="s">
        <v>0</v>
      </c>
      <c r="C83" s="1">
        <f t="shared" ref="C83:I83" si="104">AVERAGE(C80:C82)</f>
        <v>0.32200000000000001</v>
      </c>
      <c r="D83" s="1">
        <f t="shared" si="104"/>
        <v>0.78933333333333333</v>
      </c>
      <c r="E83" s="1">
        <f t="shared" si="104"/>
        <v>0.8656666666666667</v>
      </c>
      <c r="F83" s="1">
        <f t="shared" si="104"/>
        <v>0.90166666666666673</v>
      </c>
      <c r="G83" s="1">
        <f t="shared" si="104"/>
        <v>1.0223333333333333</v>
      </c>
      <c r="H83" s="1">
        <f t="shared" si="104"/>
        <v>1.1986666666666668</v>
      </c>
      <c r="I83" s="1">
        <f t="shared" si="104"/>
        <v>1.3213333333333332</v>
      </c>
    </row>
    <row r="84" spans="1:9">
      <c r="B84" t="s">
        <v>1</v>
      </c>
      <c r="C84" s="1">
        <f t="shared" ref="C84:I84" si="105">STDEV(C80:C82)</f>
        <v>1.0000000000000009E-3</v>
      </c>
      <c r="D84" s="1">
        <f t="shared" si="105"/>
        <v>1.5275252316519481E-3</v>
      </c>
      <c r="E84" s="1">
        <f t="shared" si="105"/>
        <v>1.5275252316519479E-3</v>
      </c>
      <c r="F84" s="1">
        <f t="shared" si="105"/>
        <v>3.0550504633038958E-3</v>
      </c>
      <c r="G84" s="1">
        <f t="shared" si="105"/>
        <v>2.081665999466117E-3</v>
      </c>
      <c r="H84" s="1">
        <f t="shared" si="105"/>
        <v>2.5166114784236442E-3</v>
      </c>
      <c r="I84" s="1">
        <f t="shared" si="105"/>
        <v>3.2145502536642979E-3</v>
      </c>
    </row>
    <row r="85" spans="1:9">
      <c r="B85" t="s">
        <v>2</v>
      </c>
      <c r="C85" s="1">
        <f t="shared" ref="C85:I85" si="106">SQRT(C84)/3</f>
        <v>1.0540925533894602E-2</v>
      </c>
      <c r="D85" s="1">
        <f t="shared" si="106"/>
        <v>1.3027855761371684E-2</v>
      </c>
      <c r="E85" s="1">
        <f t="shared" si="106"/>
        <v>1.3027855761371681E-2</v>
      </c>
      <c r="F85" s="1">
        <f t="shared" si="106"/>
        <v>1.8424170306372296E-2</v>
      </c>
      <c r="G85" s="1">
        <f t="shared" si="106"/>
        <v>1.5208426025164534E-2</v>
      </c>
      <c r="H85" s="1">
        <f t="shared" si="106"/>
        <v>1.6721946585329925E-2</v>
      </c>
      <c r="I85" s="1">
        <f t="shared" si="106"/>
        <v>1.8899001307136423E-2</v>
      </c>
    </row>
    <row r="86" spans="1:9" ht="15.75">
      <c r="A86" s="15" t="s">
        <v>21</v>
      </c>
      <c r="B86" s="4"/>
      <c r="C86">
        <v>0.32200000000000001</v>
      </c>
      <c r="D86">
        <v>0.69699999999999995</v>
      </c>
      <c r="E86">
        <v>0.78700000000000003</v>
      </c>
      <c r="F86">
        <v>0.86599999999999999</v>
      </c>
      <c r="G86">
        <v>0.93100000000000005</v>
      </c>
      <c r="H86">
        <v>1.0009999999999999</v>
      </c>
      <c r="I86">
        <v>1.1000000000000001</v>
      </c>
    </row>
    <row r="87" spans="1:9">
      <c r="C87">
        <v>0.32100000000000001</v>
      </c>
      <c r="D87">
        <v>0.69799999999999995</v>
      </c>
      <c r="E87">
        <v>0.78900000000000003</v>
      </c>
      <c r="F87">
        <v>0.86399999999999999</v>
      </c>
      <c r="G87">
        <v>0.93500000000000005</v>
      </c>
      <c r="H87">
        <v>1.004</v>
      </c>
      <c r="I87">
        <v>1.0960000000000001</v>
      </c>
    </row>
    <row r="88" spans="1:9">
      <c r="C88">
        <v>0.32300000000000001</v>
      </c>
      <c r="D88">
        <v>0.70099999999999996</v>
      </c>
      <c r="E88">
        <v>0.78800000000000003</v>
      </c>
      <c r="F88">
        <v>0.86799999999999999</v>
      </c>
      <c r="G88">
        <v>0.93400000000000005</v>
      </c>
      <c r="H88">
        <v>1.0009999999999999</v>
      </c>
      <c r="I88">
        <v>1.099</v>
      </c>
    </row>
    <row r="89" spans="1:9">
      <c r="B89" t="s">
        <v>0</v>
      </c>
      <c r="C89" s="1">
        <f t="shared" ref="C89:I89" si="107">AVERAGE(C86:C88)</f>
        <v>0.32200000000000001</v>
      </c>
      <c r="D89" s="1">
        <f t="shared" si="107"/>
        <v>0.69866666666666666</v>
      </c>
      <c r="E89" s="1">
        <f t="shared" si="107"/>
        <v>0.78799999999999992</v>
      </c>
      <c r="F89" s="1">
        <f t="shared" si="107"/>
        <v>0.86599999999999999</v>
      </c>
      <c r="G89" s="1">
        <f t="shared" si="107"/>
        <v>0.93333333333333346</v>
      </c>
      <c r="H89" s="1">
        <f t="shared" si="107"/>
        <v>1.002</v>
      </c>
      <c r="I89" s="1">
        <f t="shared" si="107"/>
        <v>1.0983333333333334</v>
      </c>
    </row>
    <row r="90" spans="1:9">
      <c r="B90" t="s">
        <v>1</v>
      </c>
      <c r="C90" s="1">
        <f t="shared" ref="C90:I90" si="108">STDEV(C86:C88)</f>
        <v>1.0000000000000009E-3</v>
      </c>
      <c r="D90" s="1">
        <f t="shared" si="108"/>
        <v>2.0816659994661348E-3</v>
      </c>
      <c r="E90" s="1">
        <f t="shared" si="108"/>
        <v>1.0000000000000009E-3</v>
      </c>
      <c r="F90" s="1">
        <f t="shared" si="108"/>
        <v>2.0000000000000018E-3</v>
      </c>
      <c r="G90" s="1">
        <f t="shared" si="108"/>
        <v>2.0816659994661343E-3</v>
      </c>
      <c r="H90" s="1">
        <f t="shared" si="108"/>
        <v>1.7320508075689431E-3</v>
      </c>
      <c r="I90" s="1">
        <f t="shared" si="108"/>
        <v>2.081665999466117E-3</v>
      </c>
    </row>
    <row r="91" spans="1:9">
      <c r="B91" t="s">
        <v>2</v>
      </c>
      <c r="C91" s="1">
        <f t="shared" ref="C91:I91" si="109">SQRT(C90)/3</f>
        <v>1.0540925533894602E-2</v>
      </c>
      <c r="D91" s="1">
        <f t="shared" si="109"/>
        <v>1.5208426025164598E-2</v>
      </c>
      <c r="E91" s="1">
        <f t="shared" si="109"/>
        <v>1.0540925533894602E-2</v>
      </c>
      <c r="F91" s="1">
        <f t="shared" si="109"/>
        <v>1.4907119849998604E-2</v>
      </c>
      <c r="G91" s="1">
        <f t="shared" si="109"/>
        <v>1.5208426025164597E-2</v>
      </c>
      <c r="H91" s="1">
        <f t="shared" si="109"/>
        <v>1.387263816762632E-2</v>
      </c>
      <c r="I91" s="1">
        <f t="shared" si="109"/>
        <v>1.5208426025164534E-2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2025-04-27T07:36:40Z</dcterms:modified>
</cp:coreProperties>
</file>