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淡水 工作\螃蟹 转录组\英文文章\supplemental files\"/>
    </mc:Choice>
  </mc:AlternateContent>
  <xr:revisionPtr revIDLastSave="0" documentId="13_ncr:1_{C4B74B1E-858A-4240-B2B5-6FCF4757A1C4}" xr6:coauthVersionLast="47" xr6:coauthVersionMax="47" xr10:uidLastSave="{00000000-0000-0000-0000-000000000000}"/>
  <bookViews>
    <workbookView xWindow="-98" yWindow="-98" windowWidth="21795" windowHeight="13875" activeTab="2" xr2:uid="{00000000-000D-0000-FFFF-FFFF00000000}"/>
  </bookViews>
  <sheets>
    <sheet name="E2" sheetId="1" r:id="rId1"/>
    <sheet name="T" sheetId="2" r:id="rId2"/>
    <sheet name="ecdysteron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 s="1"/>
  <c r="B9" i="2"/>
  <c r="B10" i="2" s="1"/>
  <c r="C4" i="1"/>
  <c r="G9" i="3"/>
  <c r="G10" i="3" s="1"/>
  <c r="F9" i="3"/>
  <c r="F10" i="3" s="1"/>
  <c r="C9" i="3"/>
  <c r="C10" i="3" s="1"/>
  <c r="B9" i="3"/>
  <c r="B10" i="3" s="1"/>
  <c r="O10" i="3"/>
  <c r="P10" i="3"/>
  <c r="D9" i="3"/>
  <c r="D10" i="3" s="1"/>
  <c r="E9" i="3"/>
  <c r="E10" i="3" s="1"/>
  <c r="H9" i="3"/>
  <c r="H10" i="3" s="1"/>
  <c r="I9" i="3"/>
  <c r="I10" i="3" s="1"/>
  <c r="J9" i="3"/>
  <c r="J10" i="3" s="1"/>
  <c r="K9" i="3"/>
  <c r="K10" i="3" s="1"/>
  <c r="L9" i="3"/>
  <c r="L10" i="3" s="1"/>
  <c r="M9" i="3"/>
  <c r="M10" i="3" s="1"/>
  <c r="N9" i="3"/>
  <c r="N10" i="3" s="1"/>
  <c r="O9" i="3"/>
  <c r="P9" i="3"/>
  <c r="Q9" i="3"/>
  <c r="Q10" i="3" s="1"/>
  <c r="C4" i="3"/>
  <c r="D4" i="3"/>
  <c r="E4" i="3"/>
  <c r="F4" i="3"/>
  <c r="B4" i="3"/>
  <c r="G9" i="1"/>
  <c r="G10" i="1" s="1"/>
  <c r="F10" i="2"/>
  <c r="C9" i="2"/>
  <c r="C10" i="2" s="1"/>
  <c r="D9" i="2"/>
  <c r="D10" i="2" s="1"/>
  <c r="E9" i="2"/>
  <c r="E10" i="2" s="1"/>
  <c r="F9" i="2"/>
  <c r="G9" i="2"/>
  <c r="G10" i="2" s="1"/>
  <c r="H9" i="2"/>
  <c r="H10" i="2" s="1"/>
  <c r="I9" i="2"/>
  <c r="I10" i="2" s="1"/>
  <c r="J9" i="2"/>
  <c r="J10" i="2" s="1"/>
  <c r="K9" i="2"/>
  <c r="K10" i="2" s="1"/>
  <c r="L9" i="2"/>
  <c r="L10" i="2" s="1"/>
  <c r="M9" i="2"/>
  <c r="M10" i="2" s="1"/>
  <c r="N9" i="2"/>
  <c r="N10" i="2" s="1"/>
  <c r="O9" i="2"/>
  <c r="O10" i="2" s="1"/>
  <c r="P9" i="2"/>
  <c r="P10" i="2" s="1"/>
  <c r="Q9" i="2"/>
  <c r="Q10" i="2" s="1"/>
  <c r="C4" i="2"/>
  <c r="D4" i="2"/>
  <c r="E4" i="2"/>
  <c r="F4" i="2"/>
  <c r="B4" i="2"/>
  <c r="H10" i="1"/>
  <c r="I10" i="1"/>
  <c r="C9" i="1"/>
  <c r="C10" i="1" s="1"/>
  <c r="D9" i="1"/>
  <c r="D10" i="1" s="1"/>
  <c r="E9" i="1"/>
  <c r="E10" i="1" s="1"/>
  <c r="F9" i="1"/>
  <c r="F10" i="1" s="1"/>
  <c r="H9" i="1"/>
  <c r="I9" i="1"/>
  <c r="K9" i="1"/>
  <c r="K10" i="1" s="1"/>
  <c r="L9" i="1"/>
  <c r="L10" i="1" s="1"/>
  <c r="M9" i="1"/>
  <c r="M10" i="1" s="1"/>
  <c r="N9" i="1"/>
  <c r="N10" i="1" s="1"/>
  <c r="O9" i="1"/>
  <c r="O10" i="1" s="1"/>
  <c r="P9" i="1"/>
  <c r="P10" i="1" s="1"/>
  <c r="Q9" i="1"/>
  <c r="Q10" i="1" s="1"/>
  <c r="B9" i="1"/>
  <c r="B10" i="1" s="1"/>
  <c r="D4" i="1"/>
  <c r="E4" i="1"/>
  <c r="F4" i="1"/>
  <c r="B4" i="1"/>
</calcChain>
</file>

<file path=xl/sharedStrings.xml><?xml version="1.0" encoding="utf-8"?>
<sst xmlns="http://schemas.openxmlformats.org/spreadsheetml/2006/main" count="32" uniqueCount="9">
  <si>
    <t>inf-male</t>
    <phoneticPr fontId="1" type="noConversion"/>
  </si>
  <si>
    <t>control-male</t>
    <phoneticPr fontId="1" type="noConversion"/>
  </si>
  <si>
    <t>inf-female</t>
    <phoneticPr fontId="1" type="noConversion"/>
  </si>
  <si>
    <t>control-female</t>
    <phoneticPr fontId="1" type="noConversion"/>
  </si>
  <si>
    <t>standard  sample concentration</t>
    <phoneticPr fontId="1" type="noConversion"/>
  </si>
  <si>
    <t>repeat1（OD450）</t>
    <phoneticPr fontId="1" type="noConversion"/>
  </si>
  <si>
    <t>repeat2（OD450）</t>
    <phoneticPr fontId="1" type="noConversion"/>
  </si>
  <si>
    <t>average OD450</t>
    <phoneticPr fontId="1" type="noConversion"/>
  </si>
  <si>
    <t>sample concentration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</si>
</sst>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6" fontId="0" fillId="0" borderId="0" xfId="0" applyNumberFormat="1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'E2'!$B$1:$F$1</c:f>
              <c:numCache>
                <c:formatCode>General</c:formatCode>
                <c:ptCount val="5"/>
                <c:pt idx="0">
                  <c:v>48</c:v>
                </c:pt>
                <c:pt idx="1">
                  <c:v>32</c:v>
                </c:pt>
                <c:pt idx="2">
                  <c:v>16</c:v>
                </c:pt>
                <c:pt idx="3">
                  <c:v>8</c:v>
                </c:pt>
                <c:pt idx="4">
                  <c:v>4</c:v>
                </c:pt>
              </c:numCache>
            </c:numRef>
          </c:xVal>
          <c:yVal>
            <c:numRef>
              <c:f>'E2'!$B$4:$F$4</c:f>
              <c:numCache>
                <c:formatCode>General</c:formatCode>
                <c:ptCount val="5"/>
                <c:pt idx="0">
                  <c:v>2.8165</c:v>
                </c:pt>
                <c:pt idx="1">
                  <c:v>1.8940999999999999</c:v>
                </c:pt>
                <c:pt idx="2">
                  <c:v>1.0489999999999999</c:v>
                </c:pt>
                <c:pt idx="3">
                  <c:v>0.44800000000000006</c:v>
                </c:pt>
                <c:pt idx="4">
                  <c:v>0.1855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6F-4B82-BCB1-2CBCE58986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5546304"/>
        <c:axId val="126554534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'E2'!$B$1:$F$1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48</c:v>
                      </c:pt>
                      <c:pt idx="1">
                        <c:v>32</c:v>
                      </c:pt>
                      <c:pt idx="2">
                        <c:v>16</c:v>
                      </c:pt>
                      <c:pt idx="3">
                        <c:v>8</c:v>
                      </c:pt>
                      <c:pt idx="4">
                        <c:v>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'E2'!$B$2:$F$2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2.7789999999999999</c:v>
                      </c:pt>
                      <c:pt idx="1">
                        <c:v>1.903</c:v>
                      </c:pt>
                      <c:pt idx="2">
                        <c:v>1.1140000000000001</c:v>
                      </c:pt>
                      <c:pt idx="3">
                        <c:v>0.55600000000000005</c:v>
                      </c:pt>
                      <c:pt idx="4">
                        <c:v>0.182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946F-4B82-BCB1-2CBCE58986ED}"/>
                  </c:ext>
                </c:extLst>
              </c15:ser>
            </c15:filteredScatterSeries>
            <c15:filteredScatterSeries>
              <c15:ser>
                <c:idx val="1"/>
                <c:order val="1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'E2'!$B$1:$F$1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48</c:v>
                      </c:pt>
                      <c:pt idx="1">
                        <c:v>32</c:v>
                      </c:pt>
                      <c:pt idx="2">
                        <c:v>16</c:v>
                      </c:pt>
                      <c:pt idx="3">
                        <c:v>8</c:v>
                      </c:pt>
                      <c:pt idx="4">
                        <c:v>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'E2'!$B$3:$F$3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2.8540000000000001</c:v>
                      </c:pt>
                      <c:pt idx="1">
                        <c:v>1.8852</c:v>
                      </c:pt>
                      <c:pt idx="2">
                        <c:v>0.98399999999999999</c:v>
                      </c:pt>
                      <c:pt idx="3">
                        <c:v>0.34</c:v>
                      </c:pt>
                      <c:pt idx="4">
                        <c:v>0.189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46F-4B82-BCB1-2CBCE58986ED}"/>
                  </c:ext>
                </c:extLst>
              </c15:ser>
            </c15:filteredScatterSeries>
          </c:ext>
        </c:extLst>
      </c:scatterChart>
      <c:valAx>
        <c:axId val="1265546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65545344"/>
        <c:crosses val="autoZero"/>
        <c:crossBetween val="midCat"/>
      </c:valAx>
      <c:valAx>
        <c:axId val="126554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65546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T!$B$1:$F$1</c:f>
              <c:numCache>
                <c:formatCode>General</c:formatCode>
                <c:ptCount val="5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</c:numCache>
            </c:numRef>
          </c:xVal>
          <c:yVal>
            <c:numRef>
              <c:f>T!$B$2:$F$2</c:f>
              <c:numCache>
                <c:formatCode>General</c:formatCode>
                <c:ptCount val="5"/>
                <c:pt idx="0">
                  <c:v>3.0979999999999999</c:v>
                </c:pt>
                <c:pt idx="1">
                  <c:v>2.3580000000000001</c:v>
                </c:pt>
                <c:pt idx="2">
                  <c:v>0.73899999999999999</c:v>
                </c:pt>
                <c:pt idx="3">
                  <c:v>0.33700000000000002</c:v>
                </c:pt>
                <c:pt idx="4">
                  <c:v>0.13700000000000001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29-4351-950D-556E059FA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884064"/>
        <c:axId val="433037664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linear"/>
                  <c:forward val="2"/>
                  <c:dispRSqr val="0"/>
                  <c:dispEq val="0"/>
                </c:trendline>
                <c:xVal>
                  <c:numRef>
                    <c:extLst>
                      <c:ext uri="{02D57815-91ED-43cb-92C2-25804820EDAC}">
                        <c15:formulaRef>
                          <c15:sqref>T!$B$1:$F$1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6</c:v>
                      </c:pt>
                      <c:pt idx="1">
                        <c:v>4</c:v>
                      </c:pt>
                      <c:pt idx="2">
                        <c:v>2</c:v>
                      </c:pt>
                      <c:pt idx="3">
                        <c:v>1</c:v>
                      </c:pt>
                      <c:pt idx="4">
                        <c:v>0.5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T!$B$3:$F$3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2.7919999999999998</c:v>
                      </c:pt>
                      <c:pt idx="1">
                        <c:v>2.177</c:v>
                      </c:pt>
                      <c:pt idx="2">
                        <c:v>0.66800000000000004</c:v>
                      </c:pt>
                      <c:pt idx="3">
                        <c:v>0.28799999999999998</c:v>
                      </c:pt>
                      <c:pt idx="4">
                        <c:v>0.13800000000000001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E129-4351-950D-556E059FAF0F}"/>
                  </c:ext>
                </c:extLst>
              </c15:ser>
            </c15:filteredScatterSeries>
            <c15:filteredScatterSeries>
              <c15:ser>
                <c:idx val="2"/>
                <c:order val="2"/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3"/>
                      </a:solidFill>
                      <a:prstDash val="sysDot"/>
                    </a:ln>
                    <a:effectLst/>
                  </c:spPr>
                  <c:trendlineType val="linear"/>
                  <c:forward val="2"/>
                  <c:dispRSqr val="0"/>
                  <c:dispEq val="0"/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6</c:v>
                      </c:pt>
                      <c:pt idx="1">
                        <c:v>4</c:v>
                      </c:pt>
                      <c:pt idx="2">
                        <c:v>2</c:v>
                      </c:pt>
                      <c:pt idx="3">
                        <c:v>1</c:v>
                      </c:pt>
                      <c:pt idx="4">
                        <c:v>0.5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T!$B$4:$F$4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2.9449999999999998</c:v>
                      </c:pt>
                      <c:pt idx="1">
                        <c:v>2.2675000000000001</c:v>
                      </c:pt>
                      <c:pt idx="2">
                        <c:v>0.70350000000000001</c:v>
                      </c:pt>
                      <c:pt idx="3">
                        <c:v>0.3125</c:v>
                      </c:pt>
                      <c:pt idx="4">
                        <c:v>0.13750000000000001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29-4351-950D-556E059FAF0F}"/>
                  </c:ext>
                </c:extLst>
              </c15:ser>
            </c15:filteredScatterSeries>
          </c:ext>
        </c:extLst>
      </c:scatterChart>
      <c:valAx>
        <c:axId val="108388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33037664"/>
        <c:crosses val="autoZero"/>
        <c:crossBetween val="midCat"/>
      </c:valAx>
      <c:valAx>
        <c:axId val="43303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83884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ecdysterone!$B$1:$F$1</c:f>
              <c:numCache>
                <c:formatCode>General</c:formatCode>
                <c:ptCount val="5"/>
                <c:pt idx="0">
                  <c:v>600</c:v>
                </c:pt>
                <c:pt idx="1">
                  <c:v>400</c:v>
                </c:pt>
                <c:pt idx="2">
                  <c:v>200</c:v>
                </c:pt>
                <c:pt idx="3">
                  <c:v>100</c:v>
                </c:pt>
                <c:pt idx="4">
                  <c:v>50</c:v>
                </c:pt>
              </c:numCache>
            </c:numRef>
          </c:xVal>
          <c:yVal>
            <c:numRef>
              <c:f>ecdysterone!$B$4:$F$4</c:f>
              <c:numCache>
                <c:formatCode>General</c:formatCode>
                <c:ptCount val="5"/>
                <c:pt idx="0">
                  <c:v>2.4885000000000002</c:v>
                </c:pt>
                <c:pt idx="1">
                  <c:v>1.7495000000000001</c:v>
                </c:pt>
                <c:pt idx="2">
                  <c:v>1.0455000000000001</c:v>
                </c:pt>
                <c:pt idx="3">
                  <c:v>0.59949999999999992</c:v>
                </c:pt>
                <c:pt idx="4">
                  <c:v>0.2525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5B-4DC3-8B28-DAFF9BAAB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543023"/>
        <c:axId val="1146554063"/>
      </c:scatterChart>
      <c:valAx>
        <c:axId val="1146543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6554063"/>
        <c:crosses val="autoZero"/>
        <c:crossBetween val="midCat"/>
      </c:valAx>
      <c:valAx>
        <c:axId val="1146554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6543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130968</xdr:colOff>
      <xdr:row>13</xdr:row>
      <xdr:rowOff>45243</xdr:rowOff>
    </xdr:from>
    <xdr:to>
      <xdr:col>8</xdr:col>
      <xdr:colOff>169068</xdr:colOff>
      <xdr:row>28</xdr:row>
      <xdr:rowOff>145255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D095FDDC-5646-8B7E-6B01-E4700992F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416718</xdr:colOff>
      <xdr:row>15</xdr:row>
      <xdr:rowOff>21430</xdr:rowOff>
    </xdr:from>
    <xdr:to>
      <xdr:col>8</xdr:col>
      <xdr:colOff>454818</xdr:colOff>
      <xdr:row>30</xdr:row>
      <xdr:rowOff>121443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639C3FB-7008-1512-B91A-E0B504497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207168</xdr:colOff>
      <xdr:row>12</xdr:row>
      <xdr:rowOff>130968</xdr:rowOff>
    </xdr:from>
    <xdr:to>
      <xdr:col>6</xdr:col>
      <xdr:colOff>421480</xdr:colOff>
      <xdr:row>28</xdr:row>
      <xdr:rowOff>54768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64511847-58ED-07E8-6C5C-4D494A9E8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workbookViewId="0">
      <selection activeCell="N10" sqref="N10:Q10"/>
    </sheetView>
  </sheetViews>
  <sheetFormatPr defaultRowHeight="13.9" x14ac:dyDescent="0.4"/>
  <cols>
    <col min="1" max="1" width="13.59765625" customWidth="1"/>
  </cols>
  <sheetData>
    <row r="1" spans="1:17" x14ac:dyDescent="0.4">
      <c r="B1">
        <v>48</v>
      </c>
      <c r="C1">
        <v>32</v>
      </c>
      <c r="D1">
        <v>16</v>
      </c>
      <c r="E1">
        <v>8</v>
      </c>
      <c r="F1">
        <v>4</v>
      </c>
    </row>
    <row r="2" spans="1:17" x14ac:dyDescent="0.4">
      <c r="B2">
        <v>2.7789999999999999</v>
      </c>
      <c r="C2">
        <v>1.903</v>
      </c>
      <c r="D2">
        <v>1.1140000000000001</v>
      </c>
      <c r="E2">
        <v>0.55600000000000005</v>
      </c>
      <c r="F2">
        <v>0.182</v>
      </c>
    </row>
    <row r="3" spans="1:17" x14ac:dyDescent="0.4">
      <c r="B3">
        <v>2.8540000000000001</v>
      </c>
      <c r="C3">
        <v>1.8852</v>
      </c>
      <c r="D3">
        <v>0.98399999999999999</v>
      </c>
      <c r="E3">
        <v>0.34</v>
      </c>
      <c r="F3">
        <v>0.189</v>
      </c>
    </row>
    <row r="4" spans="1:17" x14ac:dyDescent="0.4">
      <c r="B4">
        <f>AVERAGE(B2:B3)</f>
        <v>2.8165</v>
      </c>
      <c r="C4">
        <f>AVERAGE(C2:C3)</f>
        <v>1.8940999999999999</v>
      </c>
      <c r="D4">
        <f t="shared" ref="D4:F4" si="0">AVERAGE(D2:D3)</f>
        <v>1.0489999999999999</v>
      </c>
      <c r="E4">
        <f t="shared" si="0"/>
        <v>0.44800000000000006</v>
      </c>
      <c r="F4">
        <f t="shared" si="0"/>
        <v>0.1855</v>
      </c>
    </row>
    <row r="6" spans="1:17" x14ac:dyDescent="0.4">
      <c r="B6" s="2" t="s">
        <v>2</v>
      </c>
      <c r="C6" s="2"/>
      <c r="D6" s="2"/>
      <c r="E6" s="2"/>
      <c r="F6" s="2" t="s">
        <v>3</v>
      </c>
      <c r="G6" s="2"/>
      <c r="H6" s="2"/>
      <c r="I6" s="2"/>
      <c r="J6" s="2" t="s">
        <v>1</v>
      </c>
      <c r="K6" s="2"/>
      <c r="L6" s="2"/>
      <c r="M6" s="2"/>
      <c r="N6" s="2" t="s">
        <v>0</v>
      </c>
      <c r="O6" s="2"/>
      <c r="P6" s="2"/>
      <c r="Q6" s="2"/>
    </row>
    <row r="7" spans="1:17" x14ac:dyDescent="0.4">
      <c r="A7" t="s">
        <v>5</v>
      </c>
      <c r="B7">
        <v>0.25</v>
      </c>
      <c r="C7">
        <v>0.215</v>
      </c>
      <c r="D7">
        <v>0.193</v>
      </c>
      <c r="E7">
        <v>0.19400000000000001</v>
      </c>
      <c r="F7">
        <v>0.251</v>
      </c>
      <c r="G7">
        <v>0.27200000000000002</v>
      </c>
      <c r="H7">
        <v>0.29499999999999998</v>
      </c>
      <c r="I7">
        <v>0.34399999999999997</v>
      </c>
      <c r="J7">
        <v>0.184</v>
      </c>
      <c r="K7">
        <v>0.13800000000000001</v>
      </c>
      <c r="L7">
        <v>0.20300000000000001</v>
      </c>
      <c r="M7">
        <v>0.19500000000000001</v>
      </c>
      <c r="N7">
        <v>0.17799999999999999</v>
      </c>
      <c r="O7">
        <v>0.17399999999999999</v>
      </c>
      <c r="P7">
        <v>0.21299999999999999</v>
      </c>
      <c r="Q7">
        <v>0.17299999999999999</v>
      </c>
    </row>
    <row r="8" spans="1:17" x14ac:dyDescent="0.4">
      <c r="A8" t="s">
        <v>6</v>
      </c>
      <c r="B8">
        <v>0.23200000000000001</v>
      </c>
      <c r="C8">
        <v>0.23599999999999999</v>
      </c>
      <c r="D8">
        <v>0.184</v>
      </c>
      <c r="E8">
        <v>0.186</v>
      </c>
      <c r="F8">
        <v>0.249</v>
      </c>
      <c r="G8">
        <v>0.25800000000000001</v>
      </c>
      <c r="H8">
        <v>0.28699999999999998</v>
      </c>
      <c r="I8">
        <v>0.318</v>
      </c>
      <c r="J8">
        <v>0.19</v>
      </c>
      <c r="K8">
        <v>0.112</v>
      </c>
      <c r="L8">
        <v>0.19700000000000001</v>
      </c>
      <c r="M8">
        <v>0.182</v>
      </c>
      <c r="N8">
        <v>0.19600000000000001</v>
      </c>
      <c r="O8">
        <v>0.17</v>
      </c>
      <c r="P8">
        <v>0.20899999999999999</v>
      </c>
      <c r="Q8">
        <v>0.16200000000000001</v>
      </c>
    </row>
    <row r="9" spans="1:17" x14ac:dyDescent="0.4">
      <c r="A9" t="s">
        <v>7</v>
      </c>
      <c r="B9">
        <f>AVERAGE(B7:B8)</f>
        <v>0.24099999999999999</v>
      </c>
      <c r="C9">
        <f t="shared" ref="C9:Q9" si="1">AVERAGE(C7:C8)</f>
        <v>0.22549999999999998</v>
      </c>
      <c r="D9">
        <f t="shared" si="1"/>
        <v>0.1885</v>
      </c>
      <c r="E9">
        <f t="shared" si="1"/>
        <v>0.19</v>
      </c>
      <c r="F9">
        <f t="shared" si="1"/>
        <v>0.25</v>
      </c>
      <c r="G9">
        <f t="shared" si="1"/>
        <v>0.26500000000000001</v>
      </c>
      <c r="H9">
        <f t="shared" si="1"/>
        <v>0.29099999999999998</v>
      </c>
      <c r="I9">
        <f t="shared" si="1"/>
        <v>0.33099999999999996</v>
      </c>
      <c r="J9">
        <f>AVERAGE(J7:J8)</f>
        <v>0.187</v>
      </c>
      <c r="K9">
        <f t="shared" si="1"/>
        <v>0.125</v>
      </c>
      <c r="L9">
        <f t="shared" si="1"/>
        <v>0.2</v>
      </c>
      <c r="M9">
        <f t="shared" si="1"/>
        <v>0.1885</v>
      </c>
      <c r="N9">
        <f t="shared" si="1"/>
        <v>0.187</v>
      </c>
      <c r="O9">
        <f t="shared" si="1"/>
        <v>0.17199999999999999</v>
      </c>
      <c r="P9">
        <f t="shared" si="1"/>
        <v>0.21099999999999999</v>
      </c>
      <c r="Q9">
        <f t="shared" si="1"/>
        <v>0.16749999999999998</v>
      </c>
    </row>
    <row r="10" spans="1:17" x14ac:dyDescent="0.4">
      <c r="A10" t="s">
        <v>8</v>
      </c>
      <c r="B10">
        <f>(B9+0.0003)/0.0592*5</f>
        <v>20.380067567567565</v>
      </c>
      <c r="C10">
        <f t="shared" ref="C10:Q10" si="2">(C9+0.0003)/0.0592*5</f>
        <v>19.070945945945944</v>
      </c>
      <c r="D10">
        <f t="shared" si="2"/>
        <v>15.945945945945946</v>
      </c>
      <c r="E10">
        <f t="shared" si="2"/>
        <v>16.072635135135133</v>
      </c>
      <c r="F10">
        <f t="shared" si="2"/>
        <v>21.140202702702702</v>
      </c>
      <c r="G10">
        <f t="shared" si="2"/>
        <v>22.407094594594597</v>
      </c>
      <c r="H10">
        <f t="shared" si="2"/>
        <v>24.60304054054054</v>
      </c>
      <c r="I10">
        <f t="shared" si="2"/>
        <v>27.981418918918916</v>
      </c>
      <c r="J10">
        <f t="shared" si="2"/>
        <v>15.819256756756756</v>
      </c>
      <c r="K10">
        <f t="shared" si="2"/>
        <v>10.58277027027027</v>
      </c>
      <c r="L10">
        <f t="shared" si="2"/>
        <v>16.91722972972973</v>
      </c>
      <c r="M10">
        <f t="shared" si="2"/>
        <v>15.945945945945946</v>
      </c>
      <c r="N10">
        <f t="shared" si="2"/>
        <v>15.819256756756756</v>
      </c>
      <c r="O10">
        <f t="shared" si="2"/>
        <v>14.552364864864861</v>
      </c>
      <c r="P10">
        <f t="shared" si="2"/>
        <v>17.846283783783782</v>
      </c>
      <c r="Q10">
        <f t="shared" si="2"/>
        <v>14.172297297297295</v>
      </c>
    </row>
  </sheetData>
  <mergeCells count="4">
    <mergeCell ref="B6:E6"/>
    <mergeCell ref="F6:I6"/>
    <mergeCell ref="J6:M6"/>
    <mergeCell ref="N6:Q6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5987D-79C0-4548-A0F3-AF2AC6489AB5}">
  <dimension ref="A1:Q10"/>
  <sheetViews>
    <sheetView workbookViewId="0">
      <selection activeCell="N10" sqref="N10:Q10"/>
    </sheetView>
  </sheetViews>
  <sheetFormatPr defaultRowHeight="13.9" x14ac:dyDescent="0.4"/>
  <sheetData>
    <row r="1" spans="1:17" x14ac:dyDescent="0.4">
      <c r="B1">
        <v>6</v>
      </c>
      <c r="C1">
        <v>4</v>
      </c>
      <c r="D1">
        <v>2</v>
      </c>
      <c r="E1">
        <v>1</v>
      </c>
      <c r="F1">
        <v>0.5</v>
      </c>
      <c r="G1" t="s">
        <v>4</v>
      </c>
    </row>
    <row r="2" spans="1:17" x14ac:dyDescent="0.4">
      <c r="B2">
        <v>3.0979999999999999</v>
      </c>
      <c r="C2">
        <v>2.3580000000000001</v>
      </c>
      <c r="D2">
        <v>0.73899999999999999</v>
      </c>
      <c r="E2">
        <v>0.33700000000000002</v>
      </c>
      <c r="F2">
        <v>0.13700000000000001</v>
      </c>
      <c r="G2" t="s">
        <v>5</v>
      </c>
    </row>
    <row r="3" spans="1:17" x14ac:dyDescent="0.4">
      <c r="B3">
        <v>2.7919999999999998</v>
      </c>
      <c r="C3">
        <v>2.177</v>
      </c>
      <c r="D3">
        <v>0.66800000000000004</v>
      </c>
      <c r="E3">
        <v>0.28799999999999998</v>
      </c>
      <c r="F3">
        <v>0.13800000000000001</v>
      </c>
      <c r="G3" t="s">
        <v>6</v>
      </c>
    </row>
    <row r="4" spans="1:17" x14ac:dyDescent="0.4">
      <c r="B4">
        <f>AVERAGE(B2:B3)</f>
        <v>2.9449999999999998</v>
      </c>
      <c r="C4">
        <f t="shared" ref="C4:F4" si="0">AVERAGE(C2:C3)</f>
        <v>2.2675000000000001</v>
      </c>
      <c r="D4">
        <f t="shared" si="0"/>
        <v>0.70350000000000001</v>
      </c>
      <c r="E4">
        <f t="shared" si="0"/>
        <v>0.3125</v>
      </c>
      <c r="F4">
        <f t="shared" si="0"/>
        <v>0.13750000000000001</v>
      </c>
      <c r="G4" t="s">
        <v>7</v>
      </c>
    </row>
    <row r="6" spans="1:17" x14ac:dyDescent="0.4">
      <c r="B6" s="2" t="s">
        <v>3</v>
      </c>
      <c r="C6" s="2"/>
      <c r="D6" s="2"/>
      <c r="E6" s="2"/>
      <c r="F6" s="2" t="s">
        <v>2</v>
      </c>
      <c r="G6" s="2"/>
      <c r="H6" s="2"/>
      <c r="I6" s="2"/>
      <c r="J6" s="2" t="s">
        <v>0</v>
      </c>
      <c r="K6" s="2"/>
      <c r="L6" s="2"/>
      <c r="M6" s="2"/>
      <c r="N6" s="2" t="s">
        <v>1</v>
      </c>
      <c r="O6" s="2"/>
      <c r="P6" s="2"/>
      <c r="Q6" s="2"/>
    </row>
    <row r="7" spans="1:17" x14ac:dyDescent="0.4">
      <c r="A7" t="s">
        <v>5</v>
      </c>
      <c r="B7">
        <v>0.13</v>
      </c>
      <c r="C7">
        <v>0.126</v>
      </c>
      <c r="D7">
        <v>0.13300000000000001</v>
      </c>
      <c r="E7">
        <v>0.13100000000000001</v>
      </c>
      <c r="F7">
        <v>0.189</v>
      </c>
      <c r="G7">
        <v>0.18099999999999999</v>
      </c>
      <c r="H7">
        <v>0.155</v>
      </c>
      <c r="I7">
        <v>0.107</v>
      </c>
      <c r="J7">
        <v>0.441</v>
      </c>
      <c r="K7">
        <v>0.42599999999999999</v>
      </c>
      <c r="L7">
        <v>0.42899999999999999</v>
      </c>
      <c r="M7">
        <v>0.33600000000000002</v>
      </c>
      <c r="N7">
        <v>0.50600000000000001</v>
      </c>
      <c r="O7">
        <v>0.51</v>
      </c>
      <c r="P7">
        <v>0.67100000000000004</v>
      </c>
      <c r="Q7">
        <v>0.48399999999999999</v>
      </c>
    </row>
    <row r="8" spans="1:17" x14ac:dyDescent="0.4">
      <c r="A8" t="s">
        <v>6</v>
      </c>
      <c r="B8">
        <v>0.13500000000000001</v>
      </c>
      <c r="C8">
        <v>0.115</v>
      </c>
      <c r="D8">
        <v>0.125</v>
      </c>
      <c r="E8">
        <v>0.153</v>
      </c>
      <c r="F8">
        <v>0.20100000000000001</v>
      </c>
      <c r="G8">
        <v>0.17699999999999999</v>
      </c>
      <c r="H8">
        <v>0.128</v>
      </c>
      <c r="I8">
        <v>0.11600000000000001</v>
      </c>
      <c r="J8">
        <v>0.42799999999999999</v>
      </c>
      <c r="K8">
        <v>0.42899999999999999</v>
      </c>
      <c r="L8">
        <v>0.438</v>
      </c>
      <c r="M8">
        <v>0.34699999999999998</v>
      </c>
      <c r="N8">
        <v>0.51800000000000002</v>
      </c>
      <c r="O8">
        <v>0.496</v>
      </c>
      <c r="P8">
        <v>0.68</v>
      </c>
      <c r="Q8">
        <v>0.47899999999999998</v>
      </c>
    </row>
    <row r="9" spans="1:17" x14ac:dyDescent="0.4">
      <c r="A9" t="s">
        <v>7</v>
      </c>
      <c r="B9">
        <f>AVERAGE(B7:B8)</f>
        <v>0.13250000000000001</v>
      </c>
      <c r="C9">
        <f t="shared" ref="C9:Q9" si="1">AVERAGE(C7:C8)</f>
        <v>0.1205</v>
      </c>
      <c r="D9">
        <f t="shared" si="1"/>
        <v>0.129</v>
      </c>
      <c r="E9">
        <f t="shared" si="1"/>
        <v>0.14200000000000002</v>
      </c>
      <c r="F9">
        <f t="shared" si="1"/>
        <v>0.19500000000000001</v>
      </c>
      <c r="G9">
        <f t="shared" si="1"/>
        <v>0.17899999999999999</v>
      </c>
      <c r="H9">
        <f t="shared" si="1"/>
        <v>0.14150000000000001</v>
      </c>
      <c r="I9">
        <f t="shared" si="1"/>
        <v>0.1115</v>
      </c>
      <c r="J9">
        <f t="shared" si="1"/>
        <v>0.4345</v>
      </c>
      <c r="K9">
        <f t="shared" si="1"/>
        <v>0.42749999999999999</v>
      </c>
      <c r="L9">
        <f t="shared" si="1"/>
        <v>0.4335</v>
      </c>
      <c r="M9">
        <f t="shared" si="1"/>
        <v>0.34150000000000003</v>
      </c>
      <c r="N9">
        <f t="shared" si="1"/>
        <v>0.51200000000000001</v>
      </c>
      <c r="O9">
        <f t="shared" si="1"/>
        <v>0.503</v>
      </c>
      <c r="P9">
        <f t="shared" si="1"/>
        <v>0.67549999999999999</v>
      </c>
      <c r="Q9">
        <f t="shared" si="1"/>
        <v>0.48149999999999998</v>
      </c>
    </row>
    <row r="10" spans="1:17" x14ac:dyDescent="0.4">
      <c r="A10" t="s">
        <v>8</v>
      </c>
      <c r="B10">
        <f>(B9+0.2105)/0.572*5</f>
        <v>2.9982517482517483</v>
      </c>
      <c r="C10">
        <f t="shared" ref="C10:Q10" si="2">(C9+0.2105)/0.572*5</f>
        <v>2.8933566433566433</v>
      </c>
      <c r="D10">
        <f t="shared" si="2"/>
        <v>2.9676573426573434</v>
      </c>
      <c r="E10">
        <f t="shared" si="2"/>
        <v>3.0812937062937067</v>
      </c>
      <c r="F10">
        <f t="shared" si="2"/>
        <v>3.54458041958042</v>
      </c>
      <c r="G10">
        <f t="shared" si="2"/>
        <v>3.4047202797202796</v>
      </c>
      <c r="H10">
        <f t="shared" si="2"/>
        <v>3.0769230769230771</v>
      </c>
      <c r="I10">
        <f t="shared" si="2"/>
        <v>2.814685314685315</v>
      </c>
      <c r="J10">
        <f t="shared" si="2"/>
        <v>5.6381118881118883</v>
      </c>
      <c r="K10">
        <f t="shared" si="2"/>
        <v>5.5769230769230766</v>
      </c>
      <c r="L10">
        <f t="shared" si="2"/>
        <v>5.62937062937063</v>
      </c>
      <c r="M10">
        <f t="shared" si="2"/>
        <v>4.8251748251748259</v>
      </c>
      <c r="N10">
        <f t="shared" si="2"/>
        <v>6.3155594405594417</v>
      </c>
      <c r="O10">
        <f t="shared" si="2"/>
        <v>6.2368881118881125</v>
      </c>
      <c r="P10">
        <f t="shared" si="2"/>
        <v>7.7447552447552459</v>
      </c>
      <c r="Q10">
        <f t="shared" si="2"/>
        <v>6.0489510489510492</v>
      </c>
    </row>
  </sheetData>
  <mergeCells count="4">
    <mergeCell ref="N6:Q6"/>
    <mergeCell ref="J6:M6"/>
    <mergeCell ref="F6:I6"/>
    <mergeCell ref="B6:E6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1D9B9-FC88-44D5-A943-3A1E19DE53C5}">
  <dimension ref="A1:Q10"/>
  <sheetViews>
    <sheetView tabSelected="1" workbookViewId="0">
      <selection activeCell="L22" sqref="L22"/>
    </sheetView>
  </sheetViews>
  <sheetFormatPr defaultRowHeight="13.9" x14ac:dyDescent="0.4"/>
  <cols>
    <col min="1" max="1" width="15.6640625" customWidth="1"/>
    <col min="7" max="7" width="9.06640625" customWidth="1"/>
  </cols>
  <sheetData>
    <row r="1" spans="1:17" x14ac:dyDescent="0.4">
      <c r="B1">
        <v>600</v>
      </c>
      <c r="C1">
        <v>400</v>
      </c>
      <c r="D1">
        <v>200</v>
      </c>
      <c r="E1">
        <v>100</v>
      </c>
      <c r="F1">
        <v>50</v>
      </c>
      <c r="G1" t="s">
        <v>4</v>
      </c>
    </row>
    <row r="2" spans="1:17" x14ac:dyDescent="0.4">
      <c r="B2">
        <v>2.7869999999999999</v>
      </c>
      <c r="C2">
        <v>1.663</v>
      </c>
      <c r="D2">
        <v>1.0649999999999999</v>
      </c>
      <c r="E2">
        <v>0.57599999999999996</v>
      </c>
      <c r="F2">
        <v>0.26300000000000001</v>
      </c>
      <c r="G2" t="s">
        <v>5</v>
      </c>
    </row>
    <row r="3" spans="1:17" x14ac:dyDescent="0.4">
      <c r="B3">
        <v>2.19</v>
      </c>
      <c r="C3">
        <v>1.8360000000000001</v>
      </c>
      <c r="D3">
        <v>1.026</v>
      </c>
      <c r="E3">
        <v>0.623</v>
      </c>
      <c r="F3">
        <v>0.24199999999999999</v>
      </c>
      <c r="G3" t="s">
        <v>6</v>
      </c>
    </row>
    <row r="4" spans="1:17" x14ac:dyDescent="0.4">
      <c r="B4">
        <f>AVERAGE(B2:B3)</f>
        <v>2.4885000000000002</v>
      </c>
      <c r="C4">
        <f t="shared" ref="C4:F4" si="0">AVERAGE(C2:C3)</f>
        <v>1.7495000000000001</v>
      </c>
      <c r="D4">
        <f t="shared" si="0"/>
        <v>1.0455000000000001</v>
      </c>
      <c r="E4">
        <f t="shared" si="0"/>
        <v>0.59949999999999992</v>
      </c>
      <c r="F4">
        <f t="shared" si="0"/>
        <v>0.2525</v>
      </c>
      <c r="G4" t="s">
        <v>7</v>
      </c>
    </row>
    <row r="6" spans="1:17" x14ac:dyDescent="0.4">
      <c r="B6" s="2" t="s">
        <v>0</v>
      </c>
      <c r="C6" s="2"/>
      <c r="D6" s="2"/>
      <c r="E6" s="2"/>
      <c r="F6" s="2" t="s">
        <v>1</v>
      </c>
      <c r="G6" s="2"/>
      <c r="H6" s="2"/>
      <c r="I6" s="2"/>
      <c r="J6" s="2" t="s">
        <v>2</v>
      </c>
      <c r="K6" s="2"/>
      <c r="L6" s="2"/>
      <c r="M6" s="2"/>
      <c r="N6" s="2" t="s">
        <v>3</v>
      </c>
      <c r="O6" s="2"/>
      <c r="P6" s="2"/>
      <c r="Q6" s="2"/>
    </row>
    <row r="7" spans="1:17" x14ac:dyDescent="0.4">
      <c r="A7" t="s">
        <v>5</v>
      </c>
      <c r="B7">
        <v>0.36599999999999999</v>
      </c>
      <c r="C7">
        <v>0.39300000000000002</v>
      </c>
      <c r="D7">
        <v>0.46300000000000002</v>
      </c>
      <c r="E7">
        <v>0.46800000000000003</v>
      </c>
      <c r="F7">
        <v>0.44400000000000001</v>
      </c>
      <c r="G7">
        <v>0.501</v>
      </c>
      <c r="H7">
        <v>0.55200000000000005</v>
      </c>
      <c r="I7">
        <v>0.53600000000000003</v>
      </c>
      <c r="J7">
        <v>0.47499999999999998</v>
      </c>
      <c r="K7">
        <v>0.45100000000000001</v>
      </c>
      <c r="L7">
        <v>0.44</v>
      </c>
      <c r="M7">
        <v>0.36</v>
      </c>
      <c r="N7">
        <v>0.49199999999999999</v>
      </c>
      <c r="O7">
        <v>0.51</v>
      </c>
      <c r="P7">
        <v>0.46600000000000003</v>
      </c>
      <c r="Q7">
        <v>0.52300000000000002</v>
      </c>
    </row>
    <row r="8" spans="1:17" x14ac:dyDescent="0.4">
      <c r="A8" t="s">
        <v>6</v>
      </c>
      <c r="B8">
        <v>0.38300000000000001</v>
      </c>
      <c r="C8">
        <v>0.35299999999999998</v>
      </c>
      <c r="D8">
        <v>0.442</v>
      </c>
      <c r="E8">
        <v>0.41399999999999998</v>
      </c>
      <c r="F8">
        <v>0.47099999999999997</v>
      </c>
      <c r="G8">
        <v>0.51800000000000002</v>
      </c>
      <c r="H8">
        <v>0.503</v>
      </c>
      <c r="I8">
        <v>0.51300000000000001</v>
      </c>
      <c r="J8">
        <v>0.48199999999999998</v>
      </c>
      <c r="K8">
        <v>0.43099999999999999</v>
      </c>
      <c r="L8">
        <v>0.40200000000000002</v>
      </c>
      <c r="M8">
        <v>0.30399999999999999</v>
      </c>
      <c r="N8">
        <v>0.503</v>
      </c>
      <c r="O8">
        <v>0.495</v>
      </c>
      <c r="P8">
        <v>0.48199999999999998</v>
      </c>
      <c r="Q8">
        <v>0.497</v>
      </c>
    </row>
    <row r="9" spans="1:17" x14ac:dyDescent="0.4">
      <c r="A9" t="s">
        <v>7</v>
      </c>
      <c r="B9">
        <f t="shared" ref="B9" si="1">AVERAGE(B7:B8)</f>
        <v>0.3745</v>
      </c>
      <c r="C9">
        <f t="shared" ref="C9" si="2">AVERAGE(C7:C8)</f>
        <v>0.373</v>
      </c>
      <c r="D9">
        <f t="shared" ref="D9:Q9" si="3">AVERAGE(D7:D8)</f>
        <v>0.45250000000000001</v>
      </c>
      <c r="E9">
        <f t="shared" si="3"/>
        <v>0.441</v>
      </c>
      <c r="F9">
        <f>AVERAGE(F7:F8)</f>
        <v>0.45750000000000002</v>
      </c>
      <c r="G9">
        <f t="shared" ref="G9" si="4">AVERAGE(G7:G8)</f>
        <v>0.50950000000000006</v>
      </c>
      <c r="H9">
        <f t="shared" si="3"/>
        <v>0.52750000000000008</v>
      </c>
      <c r="I9">
        <f t="shared" si="3"/>
        <v>0.52449999999999997</v>
      </c>
      <c r="J9">
        <f t="shared" si="3"/>
        <v>0.47849999999999998</v>
      </c>
      <c r="K9">
        <f t="shared" si="3"/>
        <v>0.441</v>
      </c>
      <c r="L9">
        <f t="shared" si="3"/>
        <v>0.42100000000000004</v>
      </c>
      <c r="M9">
        <f t="shared" si="3"/>
        <v>0.33199999999999996</v>
      </c>
      <c r="N9">
        <f t="shared" si="3"/>
        <v>0.4975</v>
      </c>
      <c r="O9">
        <f t="shared" si="3"/>
        <v>0.50249999999999995</v>
      </c>
      <c r="P9">
        <f t="shared" si="3"/>
        <v>0.47399999999999998</v>
      </c>
      <c r="Q9">
        <f t="shared" si="3"/>
        <v>0.51</v>
      </c>
    </row>
    <row r="10" spans="1:17" x14ac:dyDescent="0.4">
      <c r="A10" t="s">
        <v>8</v>
      </c>
      <c r="B10" s="1">
        <f t="shared" ref="B10" si="5">(B9-0.1653)/0.0039</f>
        <v>53.641025641025642</v>
      </c>
      <c r="C10" s="1">
        <f t="shared" ref="C10" si="6">(C9-0.1653)/0.0039</f>
        <v>53.256410256410255</v>
      </c>
      <c r="D10" s="1">
        <f t="shared" ref="D10:Q10" si="7">(D9-0.1653)/0.0039</f>
        <v>73.641025641025649</v>
      </c>
      <c r="E10" s="1">
        <f t="shared" si="7"/>
        <v>70.692307692307693</v>
      </c>
      <c r="F10" s="1">
        <f>(F9-0.1653)/0.0039</f>
        <v>74.923076923076934</v>
      </c>
      <c r="G10" s="1">
        <f t="shared" ref="G10" si="8">(G9-0.1653)/0.0039</f>
        <v>88.256410256410277</v>
      </c>
      <c r="H10" s="1">
        <f t="shared" si="7"/>
        <v>92.87179487179489</v>
      </c>
      <c r="I10" s="1">
        <f t="shared" si="7"/>
        <v>92.102564102564102</v>
      </c>
      <c r="J10" s="1">
        <f t="shared" si="7"/>
        <v>80.307692307692307</v>
      </c>
      <c r="K10" s="1">
        <f t="shared" si="7"/>
        <v>70.692307692307693</v>
      </c>
      <c r="L10" s="1">
        <f t="shared" si="7"/>
        <v>65.564102564102583</v>
      </c>
      <c r="M10" s="1">
        <f t="shared" si="7"/>
        <v>42.743589743589737</v>
      </c>
      <c r="N10" s="1">
        <f t="shared" si="7"/>
        <v>85.179487179487182</v>
      </c>
      <c r="O10" s="1">
        <f t="shared" si="7"/>
        <v>86.461538461538453</v>
      </c>
      <c r="P10" s="1">
        <f t="shared" si="7"/>
        <v>79.153846153846146</v>
      </c>
      <c r="Q10" s="1">
        <f t="shared" si="7"/>
        <v>88.384615384615387</v>
      </c>
    </row>
  </sheetData>
  <mergeCells count="4">
    <mergeCell ref="B6:E6"/>
    <mergeCell ref="F6:I6"/>
    <mergeCell ref="J6:M6"/>
    <mergeCell ref="N6:Q6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E2</vt:lpstr>
      <vt:lpstr>T</vt:lpstr>
      <vt:lpstr>ecdysterone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谢菁</dc:creator>
  <cp:lastModifiedBy>谢菁</cp:lastModifiedBy>
  <dcterms:created xsi:type="dcterms:W3CDTF">2015-06-05T18:19:34Z</dcterms:created>
  <dcterms:modified xsi:type="dcterms:W3CDTF">2025-05-27T02:01:39Z</dcterms:modified>
</cp:coreProperties>
</file>