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nibo-my.sharepoint.com/personal/mario_mauro4_unibo_it/Documents/Desktop/Calcio_femminile/PeerJ/"/>
    </mc:Choice>
  </mc:AlternateContent>
  <xr:revisionPtr revIDLastSave="0" documentId="8_{343F46DD-B881-4726-8BE3-8A1C77DD50FB}" xr6:coauthVersionLast="47" xr6:coauthVersionMax="47" xr10:uidLastSave="{00000000-0000-0000-0000-000000000000}"/>
  <bookViews>
    <workbookView xWindow="-110" yWindow="-110" windowWidth="19420" windowHeight="11020" xr2:uid="{DA8B9BD9-2788-47E2-A3EF-A8A34D222D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7" i="1" l="1"/>
  <c r="AP57" i="1"/>
  <c r="AR57" i="1" s="1"/>
  <c r="AS57" i="1" s="1"/>
  <c r="AM57" i="1"/>
  <c r="AL57" i="1"/>
  <c r="AN57" i="1" s="1"/>
  <c r="AO57" i="1" s="1"/>
  <c r="AJ57" i="1"/>
  <c r="AI57" i="1"/>
  <c r="Z57" i="1"/>
  <c r="AQ56" i="1"/>
  <c r="AP56" i="1"/>
  <c r="AR56" i="1" s="1"/>
  <c r="AS56" i="1" s="1"/>
  <c r="AM56" i="1"/>
  <c r="AL56" i="1"/>
  <c r="AN56" i="1" s="1"/>
  <c r="AO56" i="1" s="1"/>
  <c r="AJ56" i="1"/>
  <c r="AI56" i="1"/>
  <c r="Z56" i="1"/>
  <c r="AQ55" i="1"/>
  <c r="AP55" i="1"/>
  <c r="AR55" i="1" s="1"/>
  <c r="AS55" i="1" s="1"/>
  <c r="AM55" i="1"/>
  <c r="AL55" i="1"/>
  <c r="AN55" i="1" s="1"/>
  <c r="AO55" i="1" s="1"/>
  <c r="AJ55" i="1"/>
  <c r="AI55" i="1"/>
  <c r="Z55" i="1"/>
  <c r="AQ54" i="1"/>
  <c r="AP54" i="1"/>
  <c r="AR54" i="1" s="1"/>
  <c r="AS54" i="1" s="1"/>
  <c r="AM54" i="1"/>
  <c r="AL54" i="1"/>
  <c r="AN54" i="1" s="1"/>
  <c r="AO54" i="1" s="1"/>
  <c r="AJ54" i="1"/>
  <c r="AI54" i="1"/>
  <c r="Z54" i="1"/>
  <c r="AQ53" i="1"/>
  <c r="AP53" i="1"/>
  <c r="AR53" i="1" s="1"/>
  <c r="AS53" i="1" s="1"/>
  <c r="AM53" i="1"/>
  <c r="AL53" i="1"/>
  <c r="AN53" i="1" s="1"/>
  <c r="AO53" i="1" s="1"/>
  <c r="AJ53" i="1"/>
  <c r="AI53" i="1"/>
  <c r="Z53" i="1"/>
  <c r="AQ52" i="1"/>
  <c r="AP52" i="1"/>
  <c r="AR52" i="1" s="1"/>
  <c r="AS52" i="1" s="1"/>
  <c r="AM52" i="1"/>
  <c r="AL52" i="1"/>
  <c r="AN52" i="1" s="1"/>
  <c r="AO52" i="1" s="1"/>
  <c r="AJ52" i="1"/>
  <c r="AI52" i="1"/>
  <c r="Z52" i="1"/>
  <c r="AQ51" i="1"/>
  <c r="AP51" i="1"/>
  <c r="AR51" i="1" s="1"/>
  <c r="AS51" i="1" s="1"/>
  <c r="AM51" i="1"/>
  <c r="AL51" i="1"/>
  <c r="AN51" i="1" s="1"/>
  <c r="AO51" i="1" s="1"/>
  <c r="AJ51" i="1"/>
  <c r="AI51" i="1"/>
  <c r="Z51" i="1"/>
  <c r="AQ50" i="1"/>
  <c r="AP50" i="1"/>
  <c r="AR50" i="1" s="1"/>
  <c r="AS50" i="1" s="1"/>
  <c r="AM50" i="1"/>
  <c r="AL50" i="1"/>
  <c r="AN50" i="1" s="1"/>
  <c r="AO50" i="1" s="1"/>
  <c r="AJ50" i="1"/>
  <c r="AI50" i="1"/>
  <c r="Z50" i="1"/>
  <c r="AQ49" i="1"/>
  <c r="AP49" i="1"/>
  <c r="AR49" i="1" s="1"/>
  <c r="AS49" i="1" s="1"/>
  <c r="AM49" i="1"/>
  <c r="AL49" i="1"/>
  <c r="AN49" i="1" s="1"/>
  <c r="AO49" i="1" s="1"/>
  <c r="AJ49" i="1"/>
  <c r="AI49" i="1"/>
  <c r="Z49" i="1"/>
  <c r="AQ48" i="1"/>
  <c r="AP48" i="1"/>
  <c r="AR48" i="1" s="1"/>
  <c r="AS48" i="1" s="1"/>
  <c r="AM48" i="1"/>
  <c r="AL48" i="1"/>
  <c r="AN48" i="1" s="1"/>
  <c r="AO48" i="1" s="1"/>
  <c r="AJ48" i="1"/>
  <c r="AI48" i="1"/>
  <c r="Z48" i="1"/>
  <c r="AQ47" i="1"/>
  <c r="AP47" i="1"/>
  <c r="AR47" i="1" s="1"/>
  <c r="AS47" i="1" s="1"/>
  <c r="AM47" i="1"/>
  <c r="AL47" i="1"/>
  <c r="AN47" i="1" s="1"/>
  <c r="AO47" i="1" s="1"/>
  <c r="AJ47" i="1"/>
  <c r="AI47" i="1"/>
  <c r="Z47" i="1"/>
  <c r="AQ46" i="1"/>
  <c r="AP46" i="1"/>
  <c r="AR46" i="1" s="1"/>
  <c r="AS46" i="1" s="1"/>
  <c r="AM46" i="1"/>
  <c r="AL46" i="1"/>
  <c r="AN46" i="1" s="1"/>
  <c r="AO46" i="1" s="1"/>
  <c r="AJ46" i="1"/>
  <c r="AI46" i="1"/>
  <c r="Z46" i="1"/>
  <c r="AQ45" i="1"/>
  <c r="AP45" i="1"/>
  <c r="AR45" i="1" s="1"/>
  <c r="AS45" i="1" s="1"/>
  <c r="AM45" i="1"/>
  <c r="AL45" i="1"/>
  <c r="AN45" i="1" s="1"/>
  <c r="AO45" i="1" s="1"/>
  <c r="AJ45" i="1"/>
  <c r="AI45" i="1"/>
  <c r="Z45" i="1"/>
  <c r="AQ44" i="1"/>
  <c r="AP44" i="1"/>
  <c r="AR44" i="1" s="1"/>
  <c r="AS44" i="1" s="1"/>
  <c r="AM44" i="1"/>
  <c r="AL44" i="1"/>
  <c r="AN44" i="1" s="1"/>
  <c r="AO44" i="1" s="1"/>
  <c r="AJ44" i="1"/>
  <c r="AI44" i="1"/>
  <c r="Z44" i="1"/>
  <c r="AQ43" i="1"/>
  <c r="AR43" i="1" s="1"/>
  <c r="AS43" i="1" s="1"/>
  <c r="AP43" i="1"/>
  <c r="AM43" i="1"/>
  <c r="AL43" i="1"/>
  <c r="AN43" i="1" s="1"/>
  <c r="AO43" i="1" s="1"/>
  <c r="AJ43" i="1"/>
  <c r="AI43" i="1"/>
  <c r="Z43" i="1"/>
  <c r="AQ42" i="1"/>
  <c r="AP42" i="1"/>
  <c r="AR42" i="1" s="1"/>
  <c r="AS42" i="1" s="1"/>
  <c r="AM42" i="1"/>
  <c r="AL42" i="1"/>
  <c r="AN42" i="1" s="1"/>
  <c r="AO42" i="1" s="1"/>
  <c r="AJ42" i="1"/>
  <c r="AI42" i="1"/>
  <c r="Z42" i="1"/>
  <c r="AQ41" i="1"/>
  <c r="AR41" i="1" s="1"/>
  <c r="AS41" i="1" s="1"/>
  <c r="AP41" i="1"/>
  <c r="AM41" i="1"/>
  <c r="AL41" i="1"/>
  <c r="AN41" i="1" s="1"/>
  <c r="AO41" i="1" s="1"/>
  <c r="AJ41" i="1"/>
  <c r="AI41" i="1"/>
  <c r="Z41" i="1"/>
  <c r="AQ40" i="1"/>
  <c r="AP40" i="1"/>
  <c r="AR40" i="1" s="1"/>
  <c r="AS40" i="1" s="1"/>
  <c r="AM40" i="1"/>
  <c r="AL40" i="1"/>
  <c r="AN40" i="1" s="1"/>
  <c r="AO40" i="1" s="1"/>
  <c r="AJ40" i="1"/>
  <c r="AI40" i="1"/>
  <c r="Z40" i="1"/>
  <c r="AQ39" i="1"/>
  <c r="AR39" i="1" s="1"/>
  <c r="AS39" i="1" s="1"/>
  <c r="AP39" i="1"/>
  <c r="AM39" i="1"/>
  <c r="AL39" i="1"/>
  <c r="AN39" i="1" s="1"/>
  <c r="AO39" i="1" s="1"/>
  <c r="AJ39" i="1"/>
  <c r="AI39" i="1"/>
  <c r="Z39" i="1"/>
  <c r="AQ38" i="1"/>
  <c r="AP38" i="1"/>
  <c r="AR38" i="1" s="1"/>
  <c r="AS38" i="1" s="1"/>
  <c r="AM38" i="1"/>
  <c r="AL38" i="1"/>
  <c r="AN38" i="1" s="1"/>
  <c r="AO38" i="1" s="1"/>
  <c r="AJ38" i="1"/>
  <c r="AI38" i="1"/>
  <c r="Z38" i="1"/>
  <c r="AQ37" i="1"/>
  <c r="AR37" i="1" s="1"/>
  <c r="AS37" i="1" s="1"/>
  <c r="AP37" i="1"/>
  <c r="AM37" i="1"/>
  <c r="AL37" i="1"/>
  <c r="AN37" i="1" s="1"/>
  <c r="AO37" i="1" s="1"/>
  <c r="AJ37" i="1"/>
  <c r="AI37" i="1"/>
  <c r="Z37" i="1"/>
  <c r="AQ36" i="1"/>
  <c r="AP36" i="1"/>
  <c r="AR36" i="1" s="1"/>
  <c r="AS36" i="1" s="1"/>
  <c r="AM36" i="1"/>
  <c r="AL36" i="1"/>
  <c r="AN36" i="1" s="1"/>
  <c r="AO36" i="1" s="1"/>
  <c r="AJ36" i="1"/>
  <c r="AI36" i="1"/>
  <c r="Z36" i="1"/>
  <c r="AQ35" i="1"/>
  <c r="AR35" i="1" s="1"/>
  <c r="AS35" i="1" s="1"/>
  <c r="AP35" i="1"/>
  <c r="AM35" i="1"/>
  <c r="AL35" i="1"/>
  <c r="AN35" i="1" s="1"/>
  <c r="AO35" i="1" s="1"/>
  <c r="AJ35" i="1"/>
  <c r="AI35" i="1"/>
  <c r="Z35" i="1"/>
  <c r="AQ34" i="1"/>
  <c r="AP34" i="1"/>
  <c r="AR34" i="1" s="1"/>
  <c r="AS34" i="1" s="1"/>
  <c r="AM34" i="1"/>
  <c r="AL34" i="1"/>
  <c r="AN34" i="1" s="1"/>
  <c r="AO34" i="1" s="1"/>
  <c r="AJ34" i="1"/>
  <c r="AI34" i="1"/>
  <c r="AK34" i="1" s="1"/>
  <c r="Z34" i="1"/>
  <c r="AQ33" i="1"/>
  <c r="AR33" i="1" s="1"/>
  <c r="AS33" i="1" s="1"/>
  <c r="AP33" i="1"/>
  <c r="AM33" i="1"/>
  <c r="AL33" i="1"/>
  <c r="AN33" i="1" s="1"/>
  <c r="AO33" i="1" s="1"/>
  <c r="AJ33" i="1"/>
  <c r="AI33" i="1"/>
  <c r="AK33" i="1" s="1"/>
  <c r="Z33" i="1"/>
  <c r="AQ32" i="1"/>
  <c r="AP32" i="1"/>
  <c r="AR32" i="1" s="1"/>
  <c r="AS32" i="1" s="1"/>
  <c r="AM32" i="1"/>
  <c r="AL32" i="1"/>
  <c r="AN32" i="1" s="1"/>
  <c r="AO32" i="1" s="1"/>
  <c r="AJ32" i="1"/>
  <c r="AI32" i="1"/>
  <c r="AK32" i="1" s="1"/>
  <c r="Z32" i="1"/>
  <c r="AQ31" i="1"/>
  <c r="AR31" i="1" s="1"/>
  <c r="AS31" i="1" s="1"/>
  <c r="AP31" i="1"/>
  <c r="AM31" i="1"/>
  <c r="AL31" i="1"/>
  <c r="AN31" i="1" s="1"/>
  <c r="AO31" i="1" s="1"/>
  <c r="AJ31" i="1"/>
  <c r="AI31" i="1"/>
  <c r="AK31" i="1" s="1"/>
  <c r="Z31" i="1"/>
  <c r="AQ30" i="1"/>
  <c r="AP30" i="1"/>
  <c r="AR30" i="1" s="1"/>
  <c r="AS30" i="1" s="1"/>
  <c r="AM30" i="1"/>
  <c r="AL30" i="1"/>
  <c r="AN30" i="1" s="1"/>
  <c r="AO30" i="1" s="1"/>
  <c r="AJ30" i="1"/>
  <c r="AI30" i="1"/>
  <c r="AK30" i="1" s="1"/>
  <c r="Z30" i="1"/>
  <c r="AQ29" i="1"/>
  <c r="AR29" i="1" s="1"/>
  <c r="AS29" i="1" s="1"/>
  <c r="AP29" i="1"/>
  <c r="AM29" i="1"/>
  <c r="AL29" i="1"/>
  <c r="AN29" i="1" s="1"/>
  <c r="AO29" i="1" s="1"/>
  <c r="AJ29" i="1"/>
  <c r="AI29" i="1"/>
  <c r="AK29" i="1" s="1"/>
  <c r="Z29" i="1"/>
  <c r="AQ28" i="1"/>
  <c r="AP28" i="1"/>
  <c r="AR28" i="1" s="1"/>
  <c r="AS28" i="1" s="1"/>
  <c r="AM28" i="1"/>
  <c r="AL28" i="1"/>
  <c r="AN28" i="1" s="1"/>
  <c r="AO28" i="1" s="1"/>
  <c r="AJ28" i="1"/>
  <c r="AI28" i="1"/>
  <c r="AK28" i="1" s="1"/>
  <c r="Z28" i="1"/>
  <c r="AQ27" i="1"/>
  <c r="AR27" i="1" s="1"/>
  <c r="AS27" i="1" s="1"/>
  <c r="AP27" i="1"/>
  <c r="AM27" i="1"/>
  <c r="AL27" i="1"/>
  <c r="AN27" i="1" s="1"/>
  <c r="AO27" i="1" s="1"/>
  <c r="AJ27" i="1"/>
  <c r="AI27" i="1"/>
  <c r="AK27" i="1" s="1"/>
  <c r="Z27" i="1"/>
  <c r="AQ26" i="1"/>
  <c r="AP26" i="1"/>
  <c r="AR26" i="1" s="1"/>
  <c r="AS26" i="1" s="1"/>
  <c r="AM26" i="1"/>
  <c r="AL26" i="1"/>
  <c r="AN26" i="1" s="1"/>
  <c r="AO26" i="1" s="1"/>
  <c r="AJ26" i="1"/>
  <c r="AI26" i="1"/>
  <c r="AK26" i="1" s="1"/>
  <c r="Z26" i="1"/>
  <c r="AQ25" i="1"/>
  <c r="AR25" i="1" s="1"/>
  <c r="AS25" i="1" s="1"/>
  <c r="AP25" i="1"/>
  <c r="AM25" i="1"/>
  <c r="AL25" i="1"/>
  <c r="AN25" i="1" s="1"/>
  <c r="AO25" i="1" s="1"/>
  <c r="AJ25" i="1"/>
  <c r="AI25" i="1"/>
  <c r="AK25" i="1" s="1"/>
  <c r="Z25" i="1"/>
  <c r="AQ24" i="1"/>
  <c r="AP24" i="1"/>
  <c r="AR24" i="1" s="1"/>
  <c r="AS24" i="1" s="1"/>
  <c r="AM24" i="1"/>
  <c r="AL24" i="1"/>
  <c r="AN24" i="1" s="1"/>
  <c r="AO24" i="1" s="1"/>
  <c r="AJ24" i="1"/>
  <c r="AI24" i="1"/>
  <c r="AK24" i="1" s="1"/>
  <c r="Z24" i="1"/>
  <c r="AQ23" i="1"/>
  <c r="AR23" i="1" s="1"/>
  <c r="AS23" i="1" s="1"/>
  <c r="AP23" i="1"/>
  <c r="AM23" i="1"/>
  <c r="AL23" i="1"/>
  <c r="AN23" i="1" s="1"/>
  <c r="AO23" i="1" s="1"/>
  <c r="AJ23" i="1"/>
  <c r="AI23" i="1"/>
  <c r="AK23" i="1" s="1"/>
  <c r="Z23" i="1"/>
  <c r="AQ22" i="1"/>
  <c r="AP22" i="1"/>
  <c r="AR22" i="1" s="1"/>
  <c r="AS22" i="1" s="1"/>
  <c r="AM22" i="1"/>
  <c r="AL22" i="1"/>
  <c r="AN22" i="1" s="1"/>
  <c r="AO22" i="1" s="1"/>
  <c r="AJ22" i="1"/>
  <c r="AI22" i="1"/>
  <c r="AK22" i="1" s="1"/>
  <c r="Z22" i="1"/>
  <c r="AQ21" i="1"/>
  <c r="AR21" i="1" s="1"/>
  <c r="AS21" i="1" s="1"/>
  <c r="AP21" i="1"/>
  <c r="AM21" i="1"/>
  <c r="AL21" i="1"/>
  <c r="AN21" i="1" s="1"/>
  <c r="AO21" i="1" s="1"/>
  <c r="AJ21" i="1"/>
  <c r="AI21" i="1"/>
  <c r="AK21" i="1" s="1"/>
  <c r="Z21" i="1"/>
  <c r="AQ20" i="1"/>
  <c r="AP20" i="1"/>
  <c r="AR20" i="1" s="1"/>
  <c r="AS20" i="1" s="1"/>
  <c r="AM20" i="1"/>
  <c r="AL20" i="1"/>
  <c r="AN20" i="1" s="1"/>
  <c r="AO20" i="1" s="1"/>
  <c r="AJ20" i="1"/>
  <c r="AI20" i="1"/>
  <c r="AK20" i="1" s="1"/>
  <c r="Z20" i="1"/>
  <c r="AQ19" i="1"/>
  <c r="AR19" i="1" s="1"/>
  <c r="AS19" i="1" s="1"/>
  <c r="AP19" i="1"/>
  <c r="AM19" i="1"/>
  <c r="AL19" i="1"/>
  <c r="AN19" i="1" s="1"/>
  <c r="AO19" i="1" s="1"/>
  <c r="AJ19" i="1"/>
  <c r="AI19" i="1"/>
  <c r="AK19" i="1" s="1"/>
  <c r="Z19" i="1"/>
  <c r="AQ18" i="1"/>
  <c r="AP18" i="1"/>
  <c r="AR18" i="1" s="1"/>
  <c r="AS18" i="1" s="1"/>
  <c r="AM18" i="1"/>
  <c r="AL18" i="1"/>
  <c r="AN18" i="1" s="1"/>
  <c r="AO18" i="1" s="1"/>
  <c r="AJ18" i="1"/>
  <c r="AI18" i="1"/>
  <c r="AK18" i="1" s="1"/>
  <c r="Z18" i="1"/>
  <c r="AQ17" i="1"/>
  <c r="AR17" i="1" s="1"/>
  <c r="AS17" i="1" s="1"/>
  <c r="AP17" i="1"/>
  <c r="AM17" i="1"/>
  <c r="AL17" i="1"/>
  <c r="AN17" i="1" s="1"/>
  <c r="AO17" i="1" s="1"/>
  <c r="AJ17" i="1"/>
  <c r="AI17" i="1"/>
  <c r="AK17" i="1" s="1"/>
  <c r="Z17" i="1"/>
  <c r="AQ16" i="1"/>
  <c r="AP16" i="1"/>
  <c r="AR16" i="1" s="1"/>
  <c r="AS16" i="1" s="1"/>
  <c r="AM16" i="1"/>
  <c r="AL16" i="1"/>
  <c r="AN16" i="1" s="1"/>
  <c r="AO16" i="1" s="1"/>
  <c r="AJ16" i="1"/>
  <c r="AI16" i="1"/>
  <c r="AK16" i="1" s="1"/>
  <c r="Z16" i="1"/>
  <c r="AQ15" i="1"/>
  <c r="AR15" i="1" s="1"/>
  <c r="AS15" i="1" s="1"/>
  <c r="AP15" i="1"/>
  <c r="AM15" i="1"/>
  <c r="AL15" i="1"/>
  <c r="AN15" i="1" s="1"/>
  <c r="AO15" i="1" s="1"/>
  <c r="AJ15" i="1"/>
  <c r="AI15" i="1"/>
  <c r="AK15" i="1" s="1"/>
  <c r="Z15" i="1"/>
  <c r="AQ14" i="1"/>
  <c r="AP14" i="1"/>
  <c r="AR14" i="1" s="1"/>
  <c r="AS14" i="1" s="1"/>
  <c r="AM14" i="1"/>
  <c r="AL14" i="1"/>
  <c r="AN14" i="1" s="1"/>
  <c r="AO14" i="1" s="1"/>
  <c r="AJ14" i="1"/>
  <c r="AI14" i="1"/>
  <c r="AK14" i="1" s="1"/>
  <c r="Z14" i="1"/>
  <c r="AQ13" i="1"/>
  <c r="AR13" i="1" s="1"/>
  <c r="AS13" i="1" s="1"/>
  <c r="AP13" i="1"/>
  <c r="AM13" i="1"/>
  <c r="AL13" i="1"/>
  <c r="AN13" i="1" s="1"/>
  <c r="AO13" i="1" s="1"/>
  <c r="AJ13" i="1"/>
  <c r="AI13" i="1"/>
  <c r="AK13" i="1" s="1"/>
  <c r="Z13" i="1"/>
  <c r="AQ12" i="1"/>
  <c r="AP12" i="1"/>
  <c r="AR12" i="1" s="1"/>
  <c r="AS12" i="1" s="1"/>
  <c r="AM12" i="1"/>
  <c r="AL12" i="1"/>
  <c r="AN12" i="1" s="1"/>
  <c r="AO12" i="1" s="1"/>
  <c r="AJ12" i="1"/>
  <c r="AI12" i="1"/>
  <c r="AK12" i="1" s="1"/>
  <c r="Z12" i="1"/>
  <c r="AQ11" i="1"/>
  <c r="AP11" i="1"/>
  <c r="AR11" i="1" s="1"/>
  <c r="AS11" i="1" s="1"/>
  <c r="AM11" i="1"/>
  <c r="AL11" i="1"/>
  <c r="AN11" i="1" s="1"/>
  <c r="AO11" i="1" s="1"/>
  <c r="AJ11" i="1"/>
  <c r="AI11" i="1"/>
  <c r="AK11" i="1" s="1"/>
  <c r="Z11" i="1"/>
  <c r="AQ10" i="1"/>
  <c r="AP10" i="1"/>
  <c r="AR10" i="1" s="1"/>
  <c r="AS10" i="1" s="1"/>
  <c r="AM10" i="1"/>
  <c r="AL10" i="1"/>
  <c r="AN10" i="1" s="1"/>
  <c r="AO10" i="1" s="1"/>
  <c r="AJ10" i="1"/>
  <c r="AI10" i="1"/>
  <c r="AK10" i="1" s="1"/>
  <c r="Z10" i="1"/>
  <c r="AQ9" i="1"/>
  <c r="AR9" i="1" s="1"/>
  <c r="AS9" i="1" s="1"/>
  <c r="AP9" i="1"/>
  <c r="AM9" i="1"/>
  <c r="AL9" i="1"/>
  <c r="AN9" i="1" s="1"/>
  <c r="AO9" i="1" s="1"/>
  <c r="AJ9" i="1"/>
  <c r="AI9" i="1"/>
  <c r="AK9" i="1" s="1"/>
  <c r="Z9" i="1"/>
  <c r="AQ8" i="1"/>
  <c r="AP8" i="1"/>
  <c r="AR8" i="1" s="1"/>
  <c r="AS8" i="1" s="1"/>
  <c r="AM8" i="1"/>
  <c r="AL8" i="1"/>
  <c r="AN8" i="1" s="1"/>
  <c r="AO8" i="1" s="1"/>
  <c r="AJ8" i="1"/>
  <c r="AI8" i="1"/>
  <c r="AK8" i="1" s="1"/>
  <c r="Z8" i="1"/>
  <c r="AQ7" i="1"/>
  <c r="AP7" i="1"/>
  <c r="AR7" i="1" s="1"/>
  <c r="AS7" i="1" s="1"/>
  <c r="AM7" i="1"/>
  <c r="AL7" i="1"/>
  <c r="AN7" i="1" s="1"/>
  <c r="AO7" i="1" s="1"/>
  <c r="AJ7" i="1"/>
  <c r="AI7" i="1"/>
  <c r="AK7" i="1" s="1"/>
  <c r="Z7" i="1"/>
  <c r="AQ6" i="1"/>
  <c r="AP6" i="1"/>
  <c r="AR6" i="1" s="1"/>
  <c r="AS6" i="1" s="1"/>
  <c r="AM6" i="1"/>
  <c r="AL6" i="1"/>
  <c r="AN6" i="1" s="1"/>
  <c r="AO6" i="1" s="1"/>
  <c r="AJ6" i="1"/>
  <c r="AI6" i="1"/>
  <c r="AK6" i="1" s="1"/>
  <c r="Z6" i="1"/>
  <c r="AQ5" i="1"/>
  <c r="AP5" i="1"/>
  <c r="AR5" i="1" s="1"/>
  <c r="AS5" i="1" s="1"/>
  <c r="AM5" i="1"/>
  <c r="AL5" i="1"/>
  <c r="AN5" i="1" s="1"/>
  <c r="AO5" i="1" s="1"/>
  <c r="AJ5" i="1"/>
  <c r="AI5" i="1"/>
  <c r="AK5" i="1" s="1"/>
  <c r="Z5" i="1"/>
  <c r="AQ4" i="1"/>
  <c r="AP4" i="1"/>
  <c r="AR4" i="1" s="1"/>
  <c r="AS4" i="1" s="1"/>
  <c r="AM4" i="1"/>
  <c r="AL4" i="1"/>
  <c r="AN4" i="1" s="1"/>
  <c r="AO4" i="1" s="1"/>
  <c r="AJ4" i="1"/>
  <c r="AI4" i="1"/>
  <c r="AK4" i="1" s="1"/>
  <c r="Z4" i="1"/>
  <c r="AQ3" i="1"/>
  <c r="AP3" i="1"/>
  <c r="AR3" i="1" s="1"/>
  <c r="AS3" i="1" s="1"/>
  <c r="AM3" i="1"/>
  <c r="AL3" i="1"/>
  <c r="AN3" i="1" s="1"/>
  <c r="AO3" i="1" s="1"/>
  <c r="AJ3" i="1"/>
  <c r="AI3" i="1"/>
  <c r="Z3" i="1"/>
  <c r="AQ2" i="1"/>
  <c r="AP2" i="1"/>
  <c r="AR2" i="1" s="1"/>
  <c r="AS2" i="1" s="1"/>
  <c r="AM2" i="1"/>
  <c r="AL2" i="1"/>
  <c r="AN2" i="1" s="1"/>
  <c r="AO2" i="1" s="1"/>
  <c r="AJ2" i="1"/>
  <c r="AI2" i="1"/>
  <c r="AK2" i="1" s="1"/>
  <c r="Z2" i="1"/>
  <c r="AK39" i="1" l="1"/>
  <c r="AK46" i="1"/>
  <c r="AK54" i="1"/>
  <c r="AK40" i="1"/>
  <c r="AK47" i="1"/>
  <c r="AK57" i="1"/>
  <c r="AK37" i="1"/>
  <c r="AK44" i="1"/>
  <c r="AK49" i="1"/>
  <c r="AK55" i="1"/>
  <c r="AK35" i="1"/>
  <c r="AK38" i="1"/>
  <c r="AK42" i="1"/>
  <c r="AK48" i="1"/>
  <c r="AK51" i="1"/>
  <c r="AK53" i="1"/>
  <c r="AK43" i="1"/>
  <c r="AK56" i="1"/>
  <c r="AK36" i="1"/>
  <c r="AK41" i="1"/>
  <c r="AK45" i="1"/>
  <c r="AK50" i="1"/>
  <c r="AK52" i="1"/>
  <c r="AK3" i="1"/>
</calcChain>
</file>

<file path=xl/sharedStrings.xml><?xml version="1.0" encoding="utf-8"?>
<sst xmlns="http://schemas.openxmlformats.org/spreadsheetml/2006/main" count="49" uniqueCount="48">
  <si>
    <t>i</t>
  </si>
  <si>
    <t>age</t>
  </si>
  <si>
    <t>exp</t>
  </si>
  <si>
    <t>sex</t>
  </si>
  <si>
    <t>training hour</t>
  </si>
  <si>
    <t>stature</t>
  </si>
  <si>
    <t>sitting s</t>
  </si>
  <si>
    <t>trunk h</t>
  </si>
  <si>
    <t>low limb lenght</t>
  </si>
  <si>
    <t>arm rel</t>
  </si>
  <si>
    <t>arm stret</t>
  </si>
  <si>
    <t>hip</t>
  </si>
  <si>
    <t>thigh</t>
  </si>
  <si>
    <t>calf</t>
  </si>
  <si>
    <t>humeral</t>
  </si>
  <si>
    <t>femoral</t>
  </si>
  <si>
    <t>bic_SK</t>
  </si>
  <si>
    <t>tri_SK</t>
  </si>
  <si>
    <t>sub_SK</t>
  </si>
  <si>
    <t>supil_SK</t>
  </si>
  <si>
    <t>supspin_SK</t>
  </si>
  <si>
    <t>abs_SK</t>
  </si>
  <si>
    <t>thigh_SK</t>
  </si>
  <si>
    <t>m_calf_SK</t>
  </si>
  <si>
    <t>l_calf_SK</t>
  </si>
  <si>
    <t>tot_SK</t>
  </si>
  <si>
    <t>R</t>
  </si>
  <si>
    <t>Xc</t>
  </si>
  <si>
    <t>PhA</t>
  </si>
  <si>
    <t>BM</t>
  </si>
  <si>
    <t>D (kg/L)</t>
  </si>
  <si>
    <t>BF (%)</t>
  </si>
  <si>
    <t>FM</t>
  </si>
  <si>
    <t>FFM</t>
  </si>
  <si>
    <t>TBW (kg)</t>
  </si>
  <si>
    <t>ECW (kg)</t>
  </si>
  <si>
    <t>ICW (kg)</t>
  </si>
  <si>
    <t>TUA</t>
  </si>
  <si>
    <t>UMA</t>
  </si>
  <si>
    <t>UFA</t>
  </si>
  <si>
    <t>UFI</t>
  </si>
  <si>
    <t>TCA</t>
  </si>
  <si>
    <t>CMA</t>
  </si>
  <si>
    <t>CFA</t>
  </si>
  <si>
    <t>CFI</t>
  </si>
  <si>
    <t>CMJ (cm)</t>
  </si>
  <si>
    <t>30-15 IFT (Km/h)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</si>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</sst>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6F92-24E0-49A8-8D0F-FBCBF05E2DCF}">
  <dimension ref="A1:AU916"/>
  <sheetViews>
    <sheetView tabSelected="1" workbookViewId="0">
      <selection activeCell="C1" activeCellId="1" sqref="B1:B1048576 C1:C1048576"/>
    </sheetView>
  </sheetViews>
  <sheetFormatPr defaultRowHeight="13" x14ac:dyDescent="0.3"/>
  <sheetData>
    <row r="1" spans="1:4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</row>
    <row r="2" spans="1:47" x14ac:dyDescent="0.3">
      <c r="A2" s="1">
        <v>29</v>
      </c>
      <c r="B2" s="2">
        <v>13.142465753424657</v>
      </c>
      <c r="C2" s="3">
        <v>6.1424657534246574</v>
      </c>
      <c r="D2" s="3">
        <v>0</v>
      </c>
      <c r="E2" s="3">
        <v>6</v>
      </c>
      <c r="F2" s="3">
        <v>154.1</v>
      </c>
      <c r="G2" s="3">
        <v>119.3</v>
      </c>
      <c r="H2" s="3">
        <v>79.3</v>
      </c>
      <c r="I2" s="3">
        <v>74.8</v>
      </c>
      <c r="J2" s="3">
        <v>22.2</v>
      </c>
      <c r="K2" s="3">
        <v>23.6</v>
      </c>
      <c r="L2" s="3">
        <v>63.3</v>
      </c>
      <c r="M2" s="3">
        <v>45.5</v>
      </c>
      <c r="N2" s="3">
        <v>31.3</v>
      </c>
      <c r="O2" s="3">
        <v>6</v>
      </c>
      <c r="P2" s="3">
        <v>8.9</v>
      </c>
      <c r="Q2" s="3">
        <v>4</v>
      </c>
      <c r="R2" s="3">
        <v>12</v>
      </c>
      <c r="S2" s="3">
        <v>5.333333333333333</v>
      </c>
      <c r="T2" s="3">
        <v>10.5</v>
      </c>
      <c r="U2" s="3">
        <v>5</v>
      </c>
      <c r="V2" s="3">
        <v>9</v>
      </c>
      <c r="W2" s="3">
        <v>12.833333333333334</v>
      </c>
      <c r="X2" s="3">
        <v>9</v>
      </c>
      <c r="Y2" s="3">
        <v>10</v>
      </c>
      <c r="Z2" s="3">
        <f>SUM(Q2:Y2)</f>
        <v>77.666666666666657</v>
      </c>
      <c r="AA2" s="4">
        <v>590.75</v>
      </c>
      <c r="AB2" s="4">
        <v>56.9</v>
      </c>
      <c r="AC2" s="4">
        <v>5.45</v>
      </c>
      <c r="AD2" s="3">
        <v>43.883000000000003</v>
      </c>
      <c r="AE2" s="3">
        <v>1.0497000000000001</v>
      </c>
      <c r="AF2" s="3">
        <v>21.2</v>
      </c>
      <c r="AG2" s="3">
        <v>9.2880000000000003</v>
      </c>
      <c r="AH2" s="3">
        <v>34.594999999999999</v>
      </c>
      <c r="AI2" s="3">
        <f>0.286+(0.195*((F2^2)/AA2)+(0.385*AD2))</f>
        <v>25.019512680914097</v>
      </c>
      <c r="AJ2" s="3">
        <f>1.579+(((F2^2)/AA2)*0.055)+(0.127*AD2)+(0.006*((F2^2)/AB2))</f>
        <v>11.867073536832109</v>
      </c>
      <c r="AK2" s="3">
        <f>AI2-AJ2</f>
        <v>13.152439144081988</v>
      </c>
      <c r="AL2" s="3">
        <f>((J2^2)/(4*3.14159))</f>
        <v>39.218994203572073</v>
      </c>
      <c r="AM2" s="3">
        <f>((J2-((3.14159)*(R2/10)))^2)/(4*3.14159)</f>
        <v>27.02996660357207</v>
      </c>
      <c r="AN2" s="3">
        <f>AL2-AM2</f>
        <v>12.189027600000003</v>
      </c>
      <c r="AO2" s="3">
        <f>(AN2/AL2)*100</f>
        <v>31.079398764616517</v>
      </c>
      <c r="AP2" s="5">
        <f>((N2^2)/(4*3.14159))</f>
        <v>77.961318949958468</v>
      </c>
      <c r="AQ2" s="5">
        <f>((N2-((3.14159)*(X2/10)))^2)/(4*3.14159)</f>
        <v>64.51249092495847</v>
      </c>
      <c r="AR2" s="3">
        <f>AP2-AQ2</f>
        <v>13.448828024999997</v>
      </c>
      <c r="AS2" s="3">
        <f>(AR2/AP2)*100</f>
        <v>17.250641992899688</v>
      </c>
      <c r="AT2" s="1">
        <v>23.8</v>
      </c>
      <c r="AU2" s="1">
        <v>16</v>
      </c>
    </row>
    <row r="3" spans="1:47" x14ac:dyDescent="0.3">
      <c r="A3" s="1">
        <v>30</v>
      </c>
      <c r="B3" s="2">
        <v>13.419178082191781</v>
      </c>
      <c r="C3" s="3">
        <v>8.419178082191781</v>
      </c>
      <c r="D3" s="3">
        <v>0</v>
      </c>
      <c r="E3" s="3">
        <v>6</v>
      </c>
      <c r="F3" s="3">
        <v>164.4</v>
      </c>
      <c r="G3" s="3">
        <v>127.6</v>
      </c>
      <c r="H3" s="3">
        <v>87.6</v>
      </c>
      <c r="I3" s="3">
        <v>76.800000000000011</v>
      </c>
      <c r="J3" s="3">
        <v>29.1</v>
      </c>
      <c r="K3" s="3">
        <v>29.1</v>
      </c>
      <c r="L3" s="3">
        <v>71.400000000000006</v>
      </c>
      <c r="M3" s="3">
        <v>52.7</v>
      </c>
      <c r="N3" s="3">
        <v>36.799999999999997</v>
      </c>
      <c r="O3" s="3">
        <v>6</v>
      </c>
      <c r="P3" s="3">
        <v>10.3</v>
      </c>
      <c r="Q3" s="3">
        <v>10.833333333333334</v>
      </c>
      <c r="R3" s="3">
        <v>14.5</v>
      </c>
      <c r="S3" s="3">
        <v>12.333333333333334</v>
      </c>
      <c r="T3" s="3">
        <v>14.333333333333334</v>
      </c>
      <c r="U3" s="3">
        <v>11</v>
      </c>
      <c r="V3" s="3">
        <v>13</v>
      </c>
      <c r="W3" s="3">
        <v>19.833333333333332</v>
      </c>
      <c r="X3" s="3">
        <v>14</v>
      </c>
      <c r="Y3" s="3">
        <v>16</v>
      </c>
      <c r="Z3" s="3">
        <f>SUM(Q3:Y3)</f>
        <v>125.83333333333333</v>
      </c>
      <c r="AA3" s="4">
        <v>496.85</v>
      </c>
      <c r="AB3" s="4">
        <v>53.650000000000006</v>
      </c>
      <c r="AC3" s="4">
        <v>6.05</v>
      </c>
      <c r="AD3" s="3">
        <v>62.703000000000003</v>
      </c>
      <c r="AE3" s="3">
        <v>1.0353000000000001</v>
      </c>
      <c r="AF3" s="3">
        <v>27.2</v>
      </c>
      <c r="AG3" s="3">
        <v>17.071999999999999</v>
      </c>
      <c r="AH3" s="3">
        <v>45.631</v>
      </c>
      <c r="AI3" s="3">
        <f>0.286+(0.195*((F3^2)/AA3)+(0.385*AD3))</f>
        <v>35.034152635101144</v>
      </c>
      <c r="AJ3" s="3">
        <f>1.579+(((F3^2)/AA3)*0.055)+(0.127*AD3)+(0.006*((F3^2)/AB3))</f>
        <v>15.556770435015622</v>
      </c>
      <c r="AK3" s="3">
        <f>AI3-AJ3</f>
        <v>19.477382200085522</v>
      </c>
      <c r="AL3" s="3">
        <f>((J3^2)/(4*3.14159))</f>
        <v>67.387055599234785</v>
      </c>
      <c r="AM3" s="3">
        <f>((J3-((3.14159)*(R3/10)))^2)/(4*3.14159)</f>
        <v>47.940853842984787</v>
      </c>
      <c r="AN3" s="3">
        <f>AL3-AM3</f>
        <v>19.446201756249998</v>
      </c>
      <c r="AO3" s="3">
        <f>(AN3/AL3)*100</f>
        <v>28.85747356569593</v>
      </c>
      <c r="AP3" s="5">
        <f>((N3^2)/(4*3.14159))</f>
        <v>107.76708609334763</v>
      </c>
      <c r="AQ3" s="5">
        <f>((N3-((3.14159)*(X3/10)))^2)/(4*3.14159)</f>
        <v>83.546465193347629</v>
      </c>
      <c r="AR3" s="3">
        <f>AP3-AQ3</f>
        <v>24.2206209</v>
      </c>
      <c r="AS3" s="3">
        <f>(AR3/AP3)*100</f>
        <v>22.474970585193468</v>
      </c>
      <c r="AT3" s="1">
        <v>24.2</v>
      </c>
      <c r="AU3" s="1">
        <v>15.5</v>
      </c>
    </row>
    <row r="4" spans="1:47" x14ac:dyDescent="0.3">
      <c r="A4" s="1">
        <v>32</v>
      </c>
      <c r="B4" s="2">
        <v>13.487671232876712</v>
      </c>
      <c r="C4" s="3">
        <v>1.4876712328767123</v>
      </c>
      <c r="D4" s="3">
        <v>0</v>
      </c>
      <c r="E4" s="3">
        <v>6</v>
      </c>
      <c r="F4" s="3">
        <v>157</v>
      </c>
      <c r="G4" s="3">
        <v>123.9</v>
      </c>
      <c r="H4" s="3">
        <v>83.9</v>
      </c>
      <c r="I4" s="3">
        <v>73.099999999999994</v>
      </c>
      <c r="J4" s="3">
        <v>27.5</v>
      </c>
      <c r="K4" s="3">
        <v>27.8</v>
      </c>
      <c r="L4" s="3">
        <v>73.099999999999994</v>
      </c>
      <c r="M4" s="3">
        <v>55.7</v>
      </c>
      <c r="N4" s="3">
        <v>38</v>
      </c>
      <c r="O4" s="3">
        <v>6.2</v>
      </c>
      <c r="P4" s="3">
        <v>9.3000000000000007</v>
      </c>
      <c r="Q4" s="3">
        <v>6.666666666666667</v>
      </c>
      <c r="R4" s="3">
        <v>11</v>
      </c>
      <c r="S4" s="3">
        <v>9</v>
      </c>
      <c r="T4" s="3">
        <v>11.666666666666666</v>
      </c>
      <c r="U4" s="3">
        <v>8</v>
      </c>
      <c r="V4" s="3">
        <v>9</v>
      </c>
      <c r="W4" s="3">
        <v>11</v>
      </c>
      <c r="X4" s="3">
        <v>9</v>
      </c>
      <c r="Y4" s="3">
        <v>10</v>
      </c>
      <c r="Z4" s="3">
        <f>SUM(Q4:Y4)</f>
        <v>85.333333333333343</v>
      </c>
      <c r="AA4" s="4">
        <v>487.85</v>
      </c>
      <c r="AB4" s="4">
        <v>54.4</v>
      </c>
      <c r="AC4" s="4">
        <v>6.3</v>
      </c>
      <c r="AD4" s="3">
        <v>63.542999999999999</v>
      </c>
      <c r="AE4" s="3">
        <v>1.0424</v>
      </c>
      <c r="AF4" s="3">
        <v>24.2</v>
      </c>
      <c r="AG4" s="3">
        <v>15.395</v>
      </c>
      <c r="AH4" s="3">
        <v>48.148000000000003</v>
      </c>
      <c r="AI4" s="3">
        <f>0.286+(0.195*((F4^2)/AA4)+(0.385*AD4))</f>
        <v>34.602581391308803</v>
      </c>
      <c r="AJ4" s="3">
        <f>1.579+(((F4^2)/AA4)*0.055)+(0.127*AD4)+(0.006*((F4^2)/AB4))</f>
        <v>15.146518405995092</v>
      </c>
      <c r="AK4" s="3">
        <f>AI4-AJ4</f>
        <v>19.456062985313711</v>
      </c>
      <c r="AL4" s="3">
        <f>((J4^2)/(4*3.14159))</f>
        <v>60.180513688928222</v>
      </c>
      <c r="AM4" s="3">
        <f>((J4-((3.14159)*(R4/10)))^2)/(4*3.14159)</f>
        <v>46.005844663928215</v>
      </c>
      <c r="AN4" s="3">
        <f>AL4-AM4</f>
        <v>14.174669025000007</v>
      </c>
      <c r="AO4" s="3">
        <f>(AN4/AL4)*100</f>
        <v>23.553585963504009</v>
      </c>
      <c r="AP4" s="5">
        <f>((N4^2)/(4*3.14159))</f>
        <v>114.90996597264443</v>
      </c>
      <c r="AQ4" s="5">
        <f>((N4-((3.14159)*(X4/10)))^2)/(4*3.14159)</f>
        <v>98.446137947644445</v>
      </c>
      <c r="AR4" s="3">
        <f>AP4-AQ4</f>
        <v>16.463828024999984</v>
      </c>
      <c r="AS4" s="3">
        <f>(AR4/AP4)*100</f>
        <v>14.327589331041468</v>
      </c>
      <c r="AT4" s="1">
        <v>27.3</v>
      </c>
      <c r="AU4" s="1">
        <v>18</v>
      </c>
    </row>
    <row r="5" spans="1:47" x14ac:dyDescent="0.3">
      <c r="A5" s="1">
        <v>27</v>
      </c>
      <c r="B5" s="2">
        <v>13.747945205479452</v>
      </c>
      <c r="C5" s="3">
        <v>1.7479452054794518</v>
      </c>
      <c r="D5" s="3">
        <v>0</v>
      </c>
      <c r="E5" s="3">
        <v>6</v>
      </c>
      <c r="F5" s="3">
        <v>154.4</v>
      </c>
      <c r="G5" s="3">
        <v>121.2</v>
      </c>
      <c r="H5" s="3">
        <v>81.2</v>
      </c>
      <c r="I5" s="3">
        <v>73.2</v>
      </c>
      <c r="J5" s="3">
        <v>21.1</v>
      </c>
      <c r="K5" s="3">
        <v>21.9</v>
      </c>
      <c r="L5" s="3">
        <v>64.7</v>
      </c>
      <c r="M5" s="3">
        <v>46.5</v>
      </c>
      <c r="N5" s="3">
        <v>31.4</v>
      </c>
      <c r="O5" s="3">
        <v>5.3</v>
      </c>
      <c r="P5" s="3">
        <v>8.5</v>
      </c>
      <c r="Q5" s="3">
        <v>4.5</v>
      </c>
      <c r="R5" s="3">
        <v>8</v>
      </c>
      <c r="S5" s="3">
        <v>5</v>
      </c>
      <c r="T5" s="3">
        <v>7.333333333333333</v>
      </c>
      <c r="U5" s="3">
        <v>3.8333333333333335</v>
      </c>
      <c r="V5" s="3">
        <v>5.666666666666667</v>
      </c>
      <c r="W5" s="3">
        <v>11</v>
      </c>
      <c r="X5" s="3">
        <v>5.166666666666667</v>
      </c>
      <c r="Y5" s="3">
        <v>7</v>
      </c>
      <c r="Z5" s="3">
        <f>SUM(Q5:Y5)</f>
        <v>57.499999999999993</v>
      </c>
      <c r="AA5" s="4">
        <v>509.45</v>
      </c>
      <c r="AB5" s="4">
        <v>47</v>
      </c>
      <c r="AC5" s="4">
        <v>5.15</v>
      </c>
      <c r="AD5" s="3">
        <v>44.280999999999999</v>
      </c>
      <c r="AE5" s="3">
        <v>1.0608</v>
      </c>
      <c r="AF5" s="3">
        <v>16.600000000000001</v>
      </c>
      <c r="AG5" s="3">
        <v>7.3540000000000001</v>
      </c>
      <c r="AH5" s="3">
        <v>36.972000000000001</v>
      </c>
      <c r="AI5" s="3">
        <f>0.286+(0.195*((F5^2)/AA5)+(0.385*AD5))</f>
        <v>26.459074979389541</v>
      </c>
      <c r="AJ5" s="3">
        <f>1.579+(((F5^2)/AA5)*0.055)+(0.127*AD5)+(0.006*((F5^2)/AB5))</f>
        <v>12.819696470455204</v>
      </c>
      <c r="AK5" s="3">
        <f>AI5-AJ5</f>
        <v>13.639378508934337</v>
      </c>
      <c r="AL5" s="3">
        <f>((J5^2)/(4*3.14159))</f>
        <v>35.428716032327586</v>
      </c>
      <c r="AM5" s="3">
        <f>((J5-((3.14159)*(R5/10)))^2)/(4*3.14159)</f>
        <v>27.491370432327582</v>
      </c>
      <c r="AN5" s="3">
        <f>AL5-AM5</f>
        <v>7.937345600000004</v>
      </c>
      <c r="AO5" s="3">
        <f>(AN5/AL5)*100</f>
        <v>22.403706622496358</v>
      </c>
      <c r="AP5" s="5">
        <f>((N5^2)/(4*3.14159))</f>
        <v>78.460270117997567</v>
      </c>
      <c r="AQ5" s="5">
        <f>((N5-((3.14159)*(X5/10)))^2)/(4*3.14159)</f>
        <v>70.558260950636452</v>
      </c>
      <c r="AR5" s="3">
        <f>AP5-AQ5</f>
        <v>7.9020091673611148</v>
      </c>
      <c r="AS5" s="3">
        <f>(AR5/AP5)*100</f>
        <v>10.071350959507489</v>
      </c>
      <c r="AT5" s="1">
        <v>28.4</v>
      </c>
      <c r="AU5" s="1"/>
    </row>
    <row r="6" spans="1:47" x14ac:dyDescent="0.3">
      <c r="A6" s="1">
        <v>26</v>
      </c>
      <c r="B6" s="2">
        <v>13.756164383561643</v>
      </c>
      <c r="C6" s="3">
        <v>3.7561643835616429</v>
      </c>
      <c r="D6" s="3">
        <v>0</v>
      </c>
      <c r="E6" s="3">
        <v>6</v>
      </c>
      <c r="F6" s="3">
        <v>171.5</v>
      </c>
      <c r="G6" s="3">
        <v>127.1</v>
      </c>
      <c r="H6" s="3">
        <v>87.1</v>
      </c>
      <c r="I6" s="3">
        <v>84.4</v>
      </c>
      <c r="J6" s="3">
        <v>27.6</v>
      </c>
      <c r="K6" s="3">
        <v>28.4</v>
      </c>
      <c r="L6" s="3">
        <v>73.3</v>
      </c>
      <c r="M6" s="3">
        <v>53.7</v>
      </c>
      <c r="N6" s="3">
        <v>35</v>
      </c>
      <c r="O6" s="3">
        <v>6.1</v>
      </c>
      <c r="P6" s="3">
        <v>9.3000000000000007</v>
      </c>
      <c r="Q6" s="3">
        <v>10</v>
      </c>
      <c r="R6" s="3">
        <v>15</v>
      </c>
      <c r="S6" s="3">
        <v>8.6666666666666661</v>
      </c>
      <c r="T6" s="3">
        <v>16</v>
      </c>
      <c r="U6" s="3">
        <v>10.333333333333334</v>
      </c>
      <c r="V6" s="3">
        <v>12</v>
      </c>
      <c r="W6" s="3">
        <v>17</v>
      </c>
      <c r="X6" s="3">
        <v>15</v>
      </c>
      <c r="Y6" s="3">
        <v>14</v>
      </c>
      <c r="Z6" s="3">
        <f>SUM(Q6:Y6)</f>
        <v>118</v>
      </c>
      <c r="AA6" s="4">
        <v>591.04999999999995</v>
      </c>
      <c r="AB6" s="4">
        <v>55.45</v>
      </c>
      <c r="AC6" s="4">
        <v>5.3</v>
      </c>
      <c r="AD6" s="3">
        <v>64.480999999999995</v>
      </c>
      <c r="AE6" s="3">
        <v>1.0307999999999999</v>
      </c>
      <c r="AF6" s="3">
        <v>29.1</v>
      </c>
      <c r="AG6" s="3">
        <v>18.786000000000001</v>
      </c>
      <c r="AH6" s="3">
        <v>45.695</v>
      </c>
      <c r="AI6" s="3">
        <f>0.286+(0.195*((F6^2)/AA6)+(0.385*AD6))</f>
        <v>34.814913533964976</v>
      </c>
      <c r="AJ6" s="3">
        <f>1.579+(((F6^2)/AA6)*0.055)+(0.127*AD6)+(0.006*((F6^2)/AB6))</f>
        <v>15.687605956459706</v>
      </c>
      <c r="AK6" s="3">
        <f>AI6-AJ6</f>
        <v>19.12730757750527</v>
      </c>
      <c r="AL6" s="3">
        <f>((J6^2)/(4*3.14159))</f>
        <v>60.618985927508056</v>
      </c>
      <c r="AM6" s="3">
        <f>((J6-((3.14159)*(R6/10)))^2)/(4*3.14159)</f>
        <v>41.686130302508055</v>
      </c>
      <c r="AN6" s="3">
        <f>AL6-AM6</f>
        <v>18.932855625000002</v>
      </c>
      <c r="AO6" s="3">
        <f>(AN6/AL6)*100</f>
        <v>31.232550883713373</v>
      </c>
      <c r="AP6" s="5">
        <f>((N6^2)/(4*3.14159))</f>
        <v>97.482484983718436</v>
      </c>
      <c r="AQ6" s="5">
        <f>((N6-((3.14159)*(X6/10)))^2)/(4*3.14159)</f>
        <v>72.999629358718451</v>
      </c>
      <c r="AR6" s="3">
        <f>AP6-AQ6</f>
        <v>24.482855624999985</v>
      </c>
      <c r="AS6" s="3">
        <f>(AR6/AP6)*100</f>
        <v>25.115132866267331</v>
      </c>
      <c r="AT6" s="1">
        <v>21.5</v>
      </c>
      <c r="AU6" s="1">
        <v>15.5</v>
      </c>
    </row>
    <row r="7" spans="1:47" x14ac:dyDescent="0.3">
      <c r="A7" s="1">
        <v>28</v>
      </c>
      <c r="B7" s="2">
        <v>13.756164383561643</v>
      </c>
      <c r="C7" s="3">
        <v>6.7561643835616429</v>
      </c>
      <c r="D7" s="3">
        <v>0</v>
      </c>
      <c r="E7" s="3">
        <v>6</v>
      </c>
      <c r="F7" s="3">
        <v>160.19999999999999</v>
      </c>
      <c r="G7" s="3">
        <v>124.4</v>
      </c>
      <c r="H7" s="3">
        <v>84.4</v>
      </c>
      <c r="I7" s="3">
        <v>75.799999999999983</v>
      </c>
      <c r="J7" s="3">
        <v>24.5</v>
      </c>
      <c r="K7" s="3">
        <v>26.7</v>
      </c>
      <c r="L7" s="3">
        <v>66.3</v>
      </c>
      <c r="M7" s="3">
        <v>50.6</v>
      </c>
      <c r="N7" s="3">
        <v>34.6</v>
      </c>
      <c r="O7" s="3">
        <v>6</v>
      </c>
      <c r="P7" s="3">
        <v>9.5</v>
      </c>
      <c r="Q7" s="3">
        <v>8.6666666666666661</v>
      </c>
      <c r="R7" s="3">
        <v>16.166666666666668</v>
      </c>
      <c r="S7" s="3">
        <v>7.166666666666667</v>
      </c>
      <c r="T7" s="3">
        <v>14.166666666666666</v>
      </c>
      <c r="U7" s="3">
        <v>9</v>
      </c>
      <c r="V7" s="3">
        <v>10.833333333333334</v>
      </c>
      <c r="W7" s="3">
        <v>20</v>
      </c>
      <c r="X7" s="3">
        <v>12</v>
      </c>
      <c r="Y7" s="3">
        <v>14</v>
      </c>
      <c r="Z7" s="3">
        <f>SUM(Q7:Y7)</f>
        <v>112</v>
      </c>
      <c r="AA7" s="4">
        <v>537.04999999999995</v>
      </c>
      <c r="AB7" s="4">
        <v>54.150000000000006</v>
      </c>
      <c r="AC7" s="4">
        <v>5.6</v>
      </c>
      <c r="AD7" s="3">
        <v>54.768999999999998</v>
      </c>
      <c r="AE7" s="3">
        <v>1.0423</v>
      </c>
      <c r="AF7" s="3">
        <v>24.2</v>
      </c>
      <c r="AG7" s="3">
        <v>13.273</v>
      </c>
      <c r="AH7" s="3">
        <v>41.496000000000002</v>
      </c>
      <c r="AI7" s="3">
        <f>0.286+(0.195*((F7^2)/AA7)+(0.385*AD7))</f>
        <v>30.69054149194675</v>
      </c>
      <c r="AJ7" s="3">
        <f>1.579+(((F7^2)/AA7)*0.055)+(0.127*AD7)+(0.006*((F7^2)/AB7))</f>
        <v>14.006612183146567</v>
      </c>
      <c r="AK7" s="3">
        <f>AI7-AJ7</f>
        <v>16.683929308800181</v>
      </c>
      <c r="AL7" s="3">
        <f>((J7^2)/(4*3.14159))</f>
        <v>47.766417642022034</v>
      </c>
      <c r="AM7" s="3">
        <f>((J7-((3.14159)*(R7/10)))^2)/(4*3.14159)</f>
        <v>30.014974607994251</v>
      </c>
      <c r="AN7" s="3">
        <f>AL7-AM7</f>
        <v>17.751443034027783</v>
      </c>
      <c r="AO7" s="3">
        <f>(AN7/AL7)*100</f>
        <v>37.163019356115846</v>
      </c>
      <c r="AP7" s="5">
        <f>((N7^2)/(4*3.14159))</f>
        <v>95.267046304578258</v>
      </c>
      <c r="AQ7" s="5">
        <f>((N7-((3.14159)*(X7/10)))^2)/(4*3.14159)</f>
        <v>75.638018704578258</v>
      </c>
      <c r="AR7" s="3">
        <f>AP7-AQ7</f>
        <v>19.629027600000001</v>
      </c>
      <c r="AS7" s="3">
        <f>(AR7/AP7)*100</f>
        <v>20.604215582840723</v>
      </c>
      <c r="AT7" s="1">
        <v>21.5</v>
      </c>
      <c r="AU7" s="1">
        <v>16</v>
      </c>
    </row>
    <row r="8" spans="1:47" x14ac:dyDescent="0.3">
      <c r="A8" s="1">
        <v>33</v>
      </c>
      <c r="B8" s="2">
        <v>13.93972602739726</v>
      </c>
      <c r="C8" s="3">
        <v>2.9397260273972599</v>
      </c>
      <c r="D8" s="3">
        <v>0</v>
      </c>
      <c r="E8" s="3">
        <v>6</v>
      </c>
      <c r="F8" s="3">
        <v>160.19999999999999</v>
      </c>
      <c r="G8" s="3">
        <v>123.1</v>
      </c>
      <c r="H8" s="3">
        <v>83.1</v>
      </c>
      <c r="I8" s="3">
        <v>77.099999999999994</v>
      </c>
      <c r="J8" s="3">
        <v>26.6</v>
      </c>
      <c r="K8" s="3">
        <v>27.2</v>
      </c>
      <c r="L8" s="3">
        <v>66.900000000000006</v>
      </c>
      <c r="M8" s="3">
        <v>49.5</v>
      </c>
      <c r="N8" s="3">
        <v>35.4</v>
      </c>
      <c r="O8" s="3">
        <v>5.9</v>
      </c>
      <c r="P8" s="3">
        <v>9</v>
      </c>
      <c r="Q8" s="3">
        <v>7.5</v>
      </c>
      <c r="R8" s="3">
        <v>15</v>
      </c>
      <c r="S8" s="3">
        <v>10</v>
      </c>
      <c r="T8" s="3">
        <v>8.1666666666666661</v>
      </c>
      <c r="U8" s="3">
        <v>6.833333333333333</v>
      </c>
      <c r="V8" s="3">
        <v>6.833333333333333</v>
      </c>
      <c r="W8" s="3">
        <v>13.833333333333334</v>
      </c>
      <c r="X8" s="3">
        <v>11.166666666666666</v>
      </c>
      <c r="Y8" s="3">
        <v>9</v>
      </c>
      <c r="Z8" s="3">
        <f>SUM(Q8:Y8)</f>
        <v>88.333333333333343</v>
      </c>
      <c r="AA8" s="4">
        <v>546.70000000000005</v>
      </c>
      <c r="AB8" s="4">
        <v>63.349999999999994</v>
      </c>
      <c r="AC8" s="4">
        <v>6.5</v>
      </c>
      <c r="AD8" s="3">
        <v>55.256</v>
      </c>
      <c r="AE8" s="3">
        <v>1.0439000000000001</v>
      </c>
      <c r="AF8" s="3">
        <v>23.6</v>
      </c>
      <c r="AG8" s="3">
        <v>13.03</v>
      </c>
      <c r="AH8" s="3">
        <v>42.225999999999999</v>
      </c>
      <c r="AI8" s="3">
        <f>0.286+(0.195*((F8^2)/AA8)+(0.385*AD8))</f>
        <v>30.713552683372967</v>
      </c>
      <c r="AJ8" s="3">
        <f>1.579+(((F8^2)/AA8)*0.055)+(0.127*AD8)+(0.006*((F8^2)/AB8))</f>
        <v>13.609097822115009</v>
      </c>
      <c r="AK8" s="3">
        <f>AI8-AJ8</f>
        <v>17.104454861257956</v>
      </c>
      <c r="AL8" s="3">
        <f>((J8^2)/(4*3.14159))</f>
        <v>56.305883326595776</v>
      </c>
      <c r="AM8" s="3">
        <f>((J8-((3.14159)*(R8/10)))^2)/(4*3.14159)</f>
        <v>38.123027701595781</v>
      </c>
      <c r="AN8" s="3">
        <f>AL8-AM8</f>
        <v>18.182855624999995</v>
      </c>
      <c r="AO8" s="3">
        <f>(AN8/AL8)*100</f>
        <v>32.292994178836409</v>
      </c>
      <c r="AP8" s="5">
        <f>((N8^2)/(4*3.14159))</f>
        <v>99.723388475262524</v>
      </c>
      <c r="AQ8" s="5">
        <f>((N8-((3.14159)*(X8/10)))^2)/(4*3.14159)</f>
        <v>80.937735524568069</v>
      </c>
      <c r="AR8" s="3">
        <f>AP8-AQ8</f>
        <v>18.785652950694455</v>
      </c>
      <c r="AS8" s="3">
        <f>(AR8/AP8)*100</f>
        <v>18.837760366871649</v>
      </c>
      <c r="AT8" s="1">
        <v>24.4</v>
      </c>
      <c r="AU8" s="1">
        <v>16.5</v>
      </c>
    </row>
    <row r="9" spans="1:47" x14ac:dyDescent="0.3">
      <c r="A9" s="1">
        <v>40</v>
      </c>
      <c r="B9" s="2">
        <v>14.263013698630138</v>
      </c>
      <c r="C9" s="3">
        <v>5.2630136986301377</v>
      </c>
      <c r="D9" s="3">
        <v>0</v>
      </c>
      <c r="E9" s="3">
        <v>8</v>
      </c>
      <c r="F9" s="3">
        <v>162</v>
      </c>
      <c r="G9" s="3">
        <v>125.5</v>
      </c>
      <c r="H9" s="3">
        <v>85.5</v>
      </c>
      <c r="I9" s="3">
        <v>76.5</v>
      </c>
      <c r="J9" s="3">
        <v>28.5</v>
      </c>
      <c r="K9" s="3">
        <v>28.9</v>
      </c>
      <c r="L9" s="3">
        <v>68.400000000000006</v>
      </c>
      <c r="M9" s="3">
        <v>53.7</v>
      </c>
      <c r="N9" s="3">
        <v>36.799999999999997</v>
      </c>
      <c r="O9" s="3">
        <v>6.1</v>
      </c>
      <c r="P9" s="3">
        <v>9.4</v>
      </c>
      <c r="Q9" s="3">
        <v>6.666666666666667</v>
      </c>
      <c r="R9" s="3">
        <v>15.833333333333334</v>
      </c>
      <c r="S9" s="3">
        <v>11.833333333333334</v>
      </c>
      <c r="T9" s="3">
        <v>11</v>
      </c>
      <c r="U9" s="3">
        <v>8</v>
      </c>
      <c r="V9" s="3">
        <v>8</v>
      </c>
      <c r="W9" s="3">
        <v>17</v>
      </c>
      <c r="X9" s="3">
        <v>11</v>
      </c>
      <c r="Y9" s="3">
        <v>15</v>
      </c>
      <c r="Z9" s="3">
        <f>SUM(Q9:Y9)</f>
        <v>104.33333333333334</v>
      </c>
      <c r="AA9" s="4">
        <v>529.70000000000005</v>
      </c>
      <c r="AB9" s="4">
        <v>58.650000000000006</v>
      </c>
      <c r="AC9" s="4">
        <v>6.3</v>
      </c>
      <c r="AD9" s="3">
        <v>61.353999999999999</v>
      </c>
      <c r="AE9" s="3">
        <v>1.0341</v>
      </c>
      <c r="AF9" s="3">
        <v>27.7</v>
      </c>
      <c r="AG9" s="3">
        <v>17.023</v>
      </c>
      <c r="AH9" s="3">
        <v>44.331000000000003</v>
      </c>
      <c r="AI9" s="3">
        <f>0.286+(0.195*((F9^2)/AA9)+(0.385*AD9))</f>
        <v>33.568569969794225</v>
      </c>
      <c r="AJ9" s="3">
        <f>1.579+(((F9^2)/AA9)*0.055)+(0.127*AD9)+(0.006*((F9^2)/AB9))</f>
        <v>14.780742585880054</v>
      </c>
      <c r="AK9" s="3">
        <f>AI9-AJ9</f>
        <v>18.78782738391417</v>
      </c>
      <c r="AL9" s="3">
        <f>((J9^2)/(4*3.14159))</f>
        <v>64.636855859612496</v>
      </c>
      <c r="AM9" s="3">
        <f>((J9-((3.14159)*(R9/10)))^2)/(4*3.14159)</f>
        <v>44.04330375891805</v>
      </c>
      <c r="AN9" s="3">
        <f>AL9-AM9</f>
        <v>20.593552100694446</v>
      </c>
      <c r="AO9" s="3">
        <f>(AN9/AL9)*100</f>
        <v>31.860386503672839</v>
      </c>
      <c r="AP9" s="5">
        <f>((N9^2)/(4*3.14159))</f>
        <v>107.76708609334763</v>
      </c>
      <c r="AQ9" s="5">
        <f>((N9-((3.14159)*(X9/10)))^2)/(4*3.14159)</f>
        <v>88.477417068347634</v>
      </c>
      <c r="AR9" s="3">
        <f>AP9-AQ9</f>
        <v>19.289669024999995</v>
      </c>
      <c r="AS9" s="3">
        <f>(AR9/AP9)*100</f>
        <v>17.899406696671118</v>
      </c>
      <c r="AT9" s="1">
        <v>24.2</v>
      </c>
      <c r="AU9" s="1">
        <v>16.5</v>
      </c>
    </row>
    <row r="10" spans="1:47" x14ac:dyDescent="0.3">
      <c r="A10" s="1">
        <v>34</v>
      </c>
      <c r="B10" s="2">
        <v>14.378082191780821</v>
      </c>
      <c r="C10" s="3">
        <v>4.3780821917808215</v>
      </c>
      <c r="D10" s="3">
        <v>0</v>
      </c>
      <c r="E10" s="3">
        <v>6</v>
      </c>
      <c r="F10" s="3">
        <v>155.5</v>
      </c>
      <c r="G10" s="3">
        <v>120.7</v>
      </c>
      <c r="H10" s="3">
        <v>80.7</v>
      </c>
      <c r="I10" s="3">
        <v>74.8</v>
      </c>
      <c r="J10" s="3">
        <v>23</v>
      </c>
      <c r="K10" s="3">
        <v>23.8</v>
      </c>
      <c r="L10" s="3">
        <v>64.400000000000006</v>
      </c>
      <c r="M10" s="3">
        <v>48.9</v>
      </c>
      <c r="N10" s="3">
        <v>33.6</v>
      </c>
      <c r="O10" s="3">
        <v>6.3</v>
      </c>
      <c r="P10" s="3">
        <v>9.3000000000000007</v>
      </c>
      <c r="Q10" s="3">
        <v>7</v>
      </c>
      <c r="R10" s="3">
        <v>12.833333333333334</v>
      </c>
      <c r="S10" s="3">
        <v>7</v>
      </c>
      <c r="T10" s="3">
        <v>11</v>
      </c>
      <c r="U10" s="3">
        <v>7</v>
      </c>
      <c r="V10" s="3">
        <v>8</v>
      </c>
      <c r="W10" s="3">
        <v>19</v>
      </c>
      <c r="X10" s="3">
        <v>12</v>
      </c>
      <c r="Y10" s="3">
        <v>13</v>
      </c>
      <c r="Z10" s="3">
        <f>SUM(Q10:Y10)</f>
        <v>96.833333333333343</v>
      </c>
      <c r="AA10" s="4">
        <v>597.25</v>
      </c>
      <c r="AB10" s="4">
        <v>53.6</v>
      </c>
      <c r="AC10" s="4">
        <v>5</v>
      </c>
      <c r="AD10" s="3">
        <v>49.173000000000002</v>
      </c>
      <c r="AE10" s="3">
        <v>1.0481</v>
      </c>
      <c r="AF10" s="3">
        <v>21.8</v>
      </c>
      <c r="AG10" s="3">
        <v>10.737</v>
      </c>
      <c r="AH10" s="3">
        <v>38.435000000000002</v>
      </c>
      <c r="AI10" s="3">
        <f>0.286+(0.195*((F10^2)/AA10)+(0.385*AD10))</f>
        <v>27.112370592298035</v>
      </c>
      <c r="AJ10" s="3">
        <f>1.579+(((F10^2)/AA10)*0.055)+(0.127*AD10)+(0.006*((F10^2)/AB10))</f>
        <v>12.757444159787084</v>
      </c>
      <c r="AK10" s="3">
        <f>AI10-AJ10</f>
        <v>14.35492643251095</v>
      </c>
      <c r="AL10" s="3">
        <f>((J10^2)/(4*3.14159))</f>
        <v>42.096518005213923</v>
      </c>
      <c r="AM10" s="3">
        <f>((J10-((3.14159)*(R10/10)))^2)/(4*3.14159)</f>
        <v>28.631690721186143</v>
      </c>
      <c r="AN10" s="3">
        <f>AL10-AM10</f>
        <v>13.464827284027781</v>
      </c>
      <c r="AO10" s="3">
        <f>(AN10/AL10)*100</f>
        <v>31.985608126449023</v>
      </c>
      <c r="AP10" s="5">
        <f>((N10^2)/(4*3.14159))</f>
        <v>89.839858160994922</v>
      </c>
      <c r="AQ10" s="5">
        <f>((N10-((3.14159)*(X10/10)))^2)/(4*3.14159)</f>
        <v>70.810830560994916</v>
      </c>
      <c r="AR10" s="3">
        <f>AP10-AQ10</f>
        <v>19.029027600000006</v>
      </c>
      <c r="AS10" s="3">
        <f>(AR10/AP10)*100</f>
        <v>21.181052585701536</v>
      </c>
      <c r="AT10" s="1">
        <v>26.4</v>
      </c>
      <c r="AU10" s="1">
        <v>17.5</v>
      </c>
    </row>
    <row r="11" spans="1:47" x14ac:dyDescent="0.3">
      <c r="A11" s="1">
        <v>45</v>
      </c>
      <c r="B11" s="2">
        <v>14.386301369863014</v>
      </c>
      <c r="C11" s="3">
        <v>4.3863013698630144</v>
      </c>
      <c r="D11" s="3">
        <v>0</v>
      </c>
      <c r="E11" s="3">
        <v>8</v>
      </c>
      <c r="F11" s="3">
        <v>159</v>
      </c>
      <c r="G11" s="3">
        <v>123</v>
      </c>
      <c r="H11" s="3">
        <v>83</v>
      </c>
      <c r="I11" s="3">
        <v>76</v>
      </c>
      <c r="J11" s="3">
        <v>25.2</v>
      </c>
      <c r="K11" s="3">
        <v>27</v>
      </c>
      <c r="L11" s="3">
        <v>68.3</v>
      </c>
      <c r="M11" s="3">
        <v>48.1</v>
      </c>
      <c r="N11" s="3">
        <v>34.9</v>
      </c>
      <c r="O11" s="3">
        <v>5.9</v>
      </c>
      <c r="P11" s="3">
        <v>8.4</v>
      </c>
      <c r="Q11" s="3">
        <v>8</v>
      </c>
      <c r="R11" s="3">
        <v>12.833333333333334</v>
      </c>
      <c r="S11" s="3">
        <v>8.1666666666666661</v>
      </c>
      <c r="T11" s="3">
        <v>17</v>
      </c>
      <c r="U11" s="3">
        <v>13.666666666666666</v>
      </c>
      <c r="V11" s="3">
        <v>13</v>
      </c>
      <c r="W11" s="3">
        <v>16</v>
      </c>
      <c r="X11" s="3">
        <v>12</v>
      </c>
      <c r="Y11" s="3">
        <v>12.833333333333334</v>
      </c>
      <c r="Z11" s="3">
        <f>SUM(Q11:Y11)</f>
        <v>113.49999999999999</v>
      </c>
      <c r="AA11" s="4">
        <v>577.1</v>
      </c>
      <c r="AB11" s="4">
        <v>72.349999999999994</v>
      </c>
      <c r="AC11" s="4">
        <v>7</v>
      </c>
      <c r="AD11" s="3">
        <v>53.99</v>
      </c>
      <c r="AE11" s="3">
        <v>1.0452999999999999</v>
      </c>
      <c r="AF11" s="3">
        <v>23</v>
      </c>
      <c r="AG11" s="3">
        <v>12.425000000000001</v>
      </c>
      <c r="AH11" s="3">
        <v>41.564999999999998</v>
      </c>
      <c r="AI11" s="3">
        <f>0.286+(0.195*((F11^2)/AA11)+(0.385*AD11))</f>
        <v>29.614508343441351</v>
      </c>
      <c r="AJ11" s="3">
        <f>1.579+(((F11^2)/AA11)*0.055)+(0.127*AD11)+(0.006*((F11^2)/AB11))</f>
        <v>12.941671519191889</v>
      </c>
      <c r="AK11" s="3">
        <f>AI11-AJ11</f>
        <v>16.672836824249462</v>
      </c>
      <c r="AL11" s="3">
        <f>((J11^2)/(4*3.14159))</f>
        <v>50.534920215559637</v>
      </c>
      <c r="AM11" s="3">
        <f>((J11-((3.14159)*(R11/10)))^2)/(4*3.14159)</f>
        <v>35.658426264865192</v>
      </c>
      <c r="AN11" s="3">
        <f>AL11-AM11</f>
        <v>14.876493950694446</v>
      </c>
      <c r="AO11" s="3">
        <f>(AN11/AL11)*100</f>
        <v>29.438047764274479</v>
      </c>
      <c r="AP11" s="5">
        <f>((N11^2)/(4*3.14159))</f>
        <v>96.92623798777052</v>
      </c>
      <c r="AQ11" s="5">
        <f>((N11-((3.14159)*(X11/10)))^2)/(4*3.14159)</f>
        <v>77.117210387770513</v>
      </c>
      <c r="AR11" s="3">
        <f>AP11-AQ11</f>
        <v>19.809027600000007</v>
      </c>
      <c r="AS11" s="3">
        <f>(AR11/AP11)*100</f>
        <v>20.437219076324176</v>
      </c>
      <c r="AT11" s="1">
        <v>25.6</v>
      </c>
      <c r="AU11" s="1">
        <v>17</v>
      </c>
    </row>
    <row r="12" spans="1:47" x14ac:dyDescent="0.3">
      <c r="A12" s="1">
        <v>37</v>
      </c>
      <c r="B12" s="2">
        <v>14.6</v>
      </c>
      <c r="C12" s="3">
        <v>7.6</v>
      </c>
      <c r="D12" s="3">
        <v>0</v>
      </c>
      <c r="E12" s="3">
        <v>8</v>
      </c>
      <c r="F12" s="3">
        <v>165.8</v>
      </c>
      <c r="G12" s="3">
        <v>125.2</v>
      </c>
      <c r="H12" s="3">
        <v>85.2</v>
      </c>
      <c r="I12" s="3">
        <v>80.600000000000009</v>
      </c>
      <c r="J12" s="3">
        <v>31.8</v>
      </c>
      <c r="K12" s="3">
        <v>32.200000000000003</v>
      </c>
      <c r="L12" s="3">
        <v>72</v>
      </c>
      <c r="M12" s="3">
        <v>54.6</v>
      </c>
      <c r="N12" s="3">
        <v>37.6</v>
      </c>
      <c r="O12" s="3">
        <v>6.1</v>
      </c>
      <c r="P12" s="3">
        <v>9.1</v>
      </c>
      <c r="Q12" s="3">
        <v>13.666666666666666</v>
      </c>
      <c r="R12" s="3">
        <v>17</v>
      </c>
      <c r="S12" s="3">
        <v>10</v>
      </c>
      <c r="T12" s="3">
        <v>14</v>
      </c>
      <c r="U12" s="3">
        <v>12</v>
      </c>
      <c r="V12" s="3">
        <v>11</v>
      </c>
      <c r="W12" s="3">
        <v>19</v>
      </c>
      <c r="X12" s="3">
        <v>11</v>
      </c>
      <c r="Y12" s="3">
        <v>12</v>
      </c>
      <c r="Z12" s="3">
        <f>SUM(Q12:Y12)</f>
        <v>119.66666666666666</v>
      </c>
      <c r="AA12" s="4">
        <v>586.70000000000005</v>
      </c>
      <c r="AB12" s="4">
        <v>67.650000000000006</v>
      </c>
      <c r="AC12" s="4">
        <v>6.5</v>
      </c>
      <c r="AD12" s="3">
        <v>63.442</v>
      </c>
      <c r="AE12" s="3">
        <v>1.0293000000000001</v>
      </c>
      <c r="AF12" s="3">
        <v>29.8</v>
      </c>
      <c r="AG12" s="3">
        <v>18.895</v>
      </c>
      <c r="AH12" s="3">
        <v>44.546999999999997</v>
      </c>
      <c r="AI12" s="3">
        <f>0.286+(0.195*((F12^2)/AA12)+(0.385*AD12))</f>
        <v>33.847832348730194</v>
      </c>
      <c r="AJ12" s="3">
        <f>1.579+(((F12^2)/AA12)*0.055)+(0.127*AD12)+(0.006*((F12^2)/AB12))</f>
        <v>14.651246872366277</v>
      </c>
      <c r="AK12" s="3">
        <f>AI12-AJ12</f>
        <v>19.196585476363914</v>
      </c>
      <c r="AL12" s="3">
        <f>((J12^2)/(4*3.14159))</f>
        <v>80.471990297906473</v>
      </c>
      <c r="AM12" s="3">
        <f>((J12-((3.14159)*(R12/10)))^2)/(4*3.14159)</f>
        <v>55.711789072906477</v>
      </c>
      <c r="AN12" s="3">
        <f>AL12-AM12</f>
        <v>24.760201224999996</v>
      </c>
      <c r="AO12" s="3">
        <f>(AN12/AL12)*100</f>
        <v>30.768719815848954</v>
      </c>
      <c r="AP12" s="5">
        <f>((N12^2)/(4*3.14159))</f>
        <v>112.50354120047494</v>
      </c>
      <c r="AQ12" s="5">
        <f>((N12-((3.14159)*(X12/10)))^2)/(4*3.14159)</f>
        <v>92.773872175474949</v>
      </c>
      <c r="AR12" s="3">
        <f>AP12-AQ12</f>
        <v>19.729669024999993</v>
      </c>
      <c r="AS12" s="3">
        <f>(AR12/AP12)*100</f>
        <v>17.536931561863319</v>
      </c>
      <c r="AT12" s="1">
        <v>27.3</v>
      </c>
      <c r="AU12" s="1">
        <v>17</v>
      </c>
    </row>
    <row r="13" spans="1:47" x14ac:dyDescent="0.3">
      <c r="A13" s="1">
        <v>31</v>
      </c>
      <c r="B13" s="2">
        <v>14.632876712328768</v>
      </c>
      <c r="C13" s="3">
        <v>6.632876712328768</v>
      </c>
      <c r="D13" s="3">
        <v>0</v>
      </c>
      <c r="E13" s="3">
        <v>6</v>
      </c>
      <c r="F13" s="3">
        <v>161.4</v>
      </c>
      <c r="G13" s="3">
        <v>124.7</v>
      </c>
      <c r="H13" s="3">
        <v>84.7</v>
      </c>
      <c r="I13" s="3">
        <v>76.7</v>
      </c>
      <c r="J13" s="3">
        <v>22</v>
      </c>
      <c r="K13" s="3">
        <v>22.8</v>
      </c>
      <c r="L13" s="3">
        <v>64.8</v>
      </c>
      <c r="M13" s="3">
        <v>53.4</v>
      </c>
      <c r="N13" s="3">
        <v>34.1</v>
      </c>
      <c r="O13" s="3">
        <v>6.1</v>
      </c>
      <c r="P13" s="3">
        <v>9.1999999999999993</v>
      </c>
      <c r="Q13" s="3">
        <v>7.166666666666667</v>
      </c>
      <c r="R13" s="3">
        <v>12</v>
      </c>
      <c r="S13" s="3">
        <v>7.666666666666667</v>
      </c>
      <c r="T13" s="3">
        <v>10.333333333333334</v>
      </c>
      <c r="U13" s="3">
        <v>7</v>
      </c>
      <c r="V13" s="3">
        <v>7.5</v>
      </c>
      <c r="W13" s="3">
        <v>15.166666666666666</v>
      </c>
      <c r="X13" s="3">
        <v>11</v>
      </c>
      <c r="Y13" s="3">
        <v>10.166666666666666</v>
      </c>
      <c r="Z13" s="3">
        <f>SUM(Q13:Y13)</f>
        <v>88.000000000000014</v>
      </c>
      <c r="AA13" s="4">
        <v>566.20000000000005</v>
      </c>
      <c r="AB13" s="4">
        <v>65.900000000000006</v>
      </c>
      <c r="AC13" s="4">
        <v>6.55</v>
      </c>
      <c r="AD13" s="3">
        <v>53.287999999999997</v>
      </c>
      <c r="AE13" s="3">
        <v>1.0454000000000001</v>
      </c>
      <c r="AF13" s="3">
        <v>23</v>
      </c>
      <c r="AG13" s="3">
        <v>12.231999999999999</v>
      </c>
      <c r="AH13" s="3">
        <v>41.055999999999997</v>
      </c>
      <c r="AI13" s="3">
        <f>0.286+(0.195*((F13^2)/AA13)+(0.385*AD13))</f>
        <v>29.773519350052986</v>
      </c>
      <c r="AJ13" s="3">
        <f>1.579+(((F13^2)/AA13)*0.055)+(0.127*AD13)+(0.006*((F13^2)/AB13))</f>
        <v>13.248810156201474</v>
      </c>
      <c r="AK13" s="3">
        <f>AI13-AJ13</f>
        <v>16.524709193851514</v>
      </c>
      <c r="AL13" s="3">
        <f>((J13^2)/(4*3.14159))</f>
        <v>38.515528760914059</v>
      </c>
      <c r="AM13" s="3">
        <f>((J13-((3.14159)*(R13/10)))^2)/(4*3.14159)</f>
        <v>26.446501160914057</v>
      </c>
      <c r="AN13" s="3">
        <f>AL13-AM13</f>
        <v>12.069027600000002</v>
      </c>
      <c r="AO13" s="3">
        <f>(AN13/AL13)*100</f>
        <v>31.335484642879347</v>
      </c>
      <c r="AP13" s="5">
        <f>((N13^2)/(4*3.14159))</f>
        <v>92.533557848096052</v>
      </c>
      <c r="AQ13" s="5">
        <f>((N13-((3.14159)*(X13/10)))^2)/(4*3.14159)</f>
        <v>74.728888823096028</v>
      </c>
      <c r="AR13" s="3">
        <f>AP13-AQ13</f>
        <v>17.804669025000024</v>
      </c>
      <c r="AS13" s="3">
        <f>(AR13/AP13)*100</f>
        <v>19.241310330062454</v>
      </c>
      <c r="AT13" s="1">
        <v>25</v>
      </c>
      <c r="AU13" s="1">
        <v>18</v>
      </c>
    </row>
    <row r="14" spans="1:47" x14ac:dyDescent="0.3">
      <c r="A14" s="1">
        <v>36</v>
      </c>
      <c r="B14" s="2">
        <v>14.810958904109588</v>
      </c>
      <c r="C14" s="3">
        <v>7.8109589041095884</v>
      </c>
      <c r="D14" s="3">
        <v>0</v>
      </c>
      <c r="E14" s="3">
        <v>6</v>
      </c>
      <c r="F14" s="3">
        <v>163.19999999999999</v>
      </c>
      <c r="G14" s="3">
        <v>124.6</v>
      </c>
      <c r="H14" s="3">
        <v>84.6</v>
      </c>
      <c r="I14" s="3">
        <v>78.599999999999994</v>
      </c>
      <c r="J14" s="3">
        <v>25.5</v>
      </c>
      <c r="K14" s="3">
        <v>27.6</v>
      </c>
      <c r="L14" s="3">
        <v>66.599999999999994</v>
      </c>
      <c r="M14" s="3">
        <v>47.5</v>
      </c>
      <c r="N14" s="3">
        <v>31.3</v>
      </c>
      <c r="O14" s="3">
        <v>5.7</v>
      </c>
      <c r="P14" s="3">
        <v>8.9</v>
      </c>
      <c r="Q14" s="3">
        <v>7.166666666666667</v>
      </c>
      <c r="R14" s="3">
        <v>13.166666666666666</v>
      </c>
      <c r="S14" s="3">
        <v>9.1666666666666661</v>
      </c>
      <c r="T14" s="3">
        <v>14.166666666666666</v>
      </c>
      <c r="U14" s="3">
        <v>9.1666666666666661</v>
      </c>
      <c r="V14" s="3">
        <v>9.8333333333333339</v>
      </c>
      <c r="W14" s="3">
        <v>15.166666666666666</v>
      </c>
      <c r="X14" s="3">
        <v>11</v>
      </c>
      <c r="Y14" s="3">
        <v>10.666666666666666</v>
      </c>
      <c r="Z14" s="3">
        <f>SUM(Q14:Y14)</f>
        <v>99.5</v>
      </c>
      <c r="AA14" s="4">
        <v>695.9</v>
      </c>
      <c r="AB14" s="4">
        <v>67.45</v>
      </c>
      <c r="AC14" s="4">
        <v>5.5</v>
      </c>
      <c r="AD14" s="3">
        <v>52.814</v>
      </c>
      <c r="AE14" s="3">
        <v>1.0398000000000001</v>
      </c>
      <c r="AF14" s="3">
        <v>25.3</v>
      </c>
      <c r="AG14" s="3">
        <v>13.364000000000001</v>
      </c>
      <c r="AH14" s="3">
        <v>39.450000000000003</v>
      </c>
      <c r="AI14" s="3">
        <f>0.286+(0.195*((F14^2)/AA14)+(0.385*AD14))</f>
        <v>28.082641616611586</v>
      </c>
      <c r="AJ14" s="3">
        <f>1.579+(((F14^2)/AA14)*0.055)+(0.127*AD14)+(0.006*((F14^2)/AB14))</f>
        <v>12.760640681547571</v>
      </c>
      <c r="AK14" s="3">
        <f>AI14-AJ14</f>
        <v>15.322000935064015</v>
      </c>
      <c r="AL14" s="3">
        <f>((J14^2)/(4*3.14159))</f>
        <v>51.745294580132992</v>
      </c>
      <c r="AM14" s="3">
        <f>((J14-((3.14159)*(R14/10)))^2)/(4*3.14159)</f>
        <v>36.319368412771887</v>
      </c>
      <c r="AN14" s="3">
        <f>AL14-AM14</f>
        <v>15.425926167361105</v>
      </c>
      <c r="AO14" s="3">
        <f>(AN14/AL14)*100</f>
        <v>29.811263598997289</v>
      </c>
      <c r="AP14" s="5">
        <f>((N14^2)/(4*3.14159))</f>
        <v>77.961318949958468</v>
      </c>
      <c r="AQ14" s="5">
        <f>((N14-((3.14159)*(X14/10)))^2)/(4*3.14159)</f>
        <v>61.696649924958457</v>
      </c>
      <c r="AR14" s="3">
        <f>AP14-AQ14</f>
        <v>16.264669025000011</v>
      </c>
      <c r="AS14" s="3">
        <f>(AR14/AP14)*100</f>
        <v>20.862485709663169</v>
      </c>
      <c r="AT14" s="1">
        <v>20.7</v>
      </c>
      <c r="AU14" s="1">
        <v>18</v>
      </c>
    </row>
    <row r="15" spans="1:47" x14ac:dyDescent="0.3">
      <c r="A15" s="1">
        <v>35</v>
      </c>
      <c r="B15" s="2">
        <v>14.917808219178083</v>
      </c>
      <c r="C15" s="3">
        <v>4.9178082191780828</v>
      </c>
      <c r="D15" s="3">
        <v>0</v>
      </c>
      <c r="E15" s="3">
        <v>6</v>
      </c>
      <c r="F15" s="3">
        <v>156.6</v>
      </c>
      <c r="G15" s="3">
        <v>122.2</v>
      </c>
      <c r="H15" s="3">
        <v>82.2</v>
      </c>
      <c r="I15" s="3">
        <v>74.399999999999991</v>
      </c>
      <c r="J15" s="3">
        <v>22.7</v>
      </c>
      <c r="K15" s="3">
        <v>23.4</v>
      </c>
      <c r="L15" s="3">
        <v>65.599999999999994</v>
      </c>
      <c r="M15" s="3">
        <v>45.8</v>
      </c>
      <c r="N15" s="3">
        <v>32.4</v>
      </c>
      <c r="O15" s="3">
        <v>5.5</v>
      </c>
      <c r="P15" s="3">
        <v>8.6999999999999993</v>
      </c>
      <c r="Q15" s="3">
        <v>5.5</v>
      </c>
      <c r="R15" s="3">
        <v>10</v>
      </c>
      <c r="S15" s="3">
        <v>7.166666666666667</v>
      </c>
      <c r="T15" s="3">
        <v>10</v>
      </c>
      <c r="U15" s="3">
        <v>5.5</v>
      </c>
      <c r="V15" s="3">
        <v>8</v>
      </c>
      <c r="W15" s="3">
        <v>13</v>
      </c>
      <c r="X15" s="3">
        <v>9</v>
      </c>
      <c r="Y15" s="3">
        <v>9.3333333333333339</v>
      </c>
      <c r="Z15" s="3">
        <f>SUM(Q15:Y15)</f>
        <v>77.5</v>
      </c>
      <c r="AA15" s="4">
        <v>624.04999999999995</v>
      </c>
      <c r="AB15" s="4">
        <v>61.1</v>
      </c>
      <c r="AC15" s="4">
        <v>5.5</v>
      </c>
      <c r="AD15" s="3">
        <v>47.372999999999998</v>
      </c>
      <c r="AE15" s="3">
        <v>1.0451999999999999</v>
      </c>
      <c r="AF15" s="3">
        <v>23.1</v>
      </c>
      <c r="AG15" s="3">
        <v>10.923</v>
      </c>
      <c r="AH15" s="3">
        <v>36.450000000000003</v>
      </c>
      <c r="AI15" s="3">
        <f>0.286+(0.195*((F15^2)/AA15)+(0.385*AD15))</f>
        <v>26.187603477686082</v>
      </c>
      <c r="AJ15" s="3">
        <f>1.579+(((F15^2)/AA15)*0.055)+(0.127*AD15)+(0.006*((F15^2)/AB15))</f>
        <v>12.164935109636499</v>
      </c>
      <c r="AK15" s="3">
        <f>AI15-AJ15</f>
        <v>14.022668368049583</v>
      </c>
      <c r="AL15" s="3">
        <f>((J15^2)/(4*3.14159))</f>
        <v>41.005509948783896</v>
      </c>
      <c r="AM15" s="3">
        <f>((J15-((3.14159)*(R15/10)))^2)/(4*3.14159)</f>
        <v>30.440907448783889</v>
      </c>
      <c r="AN15" s="3">
        <f>AL15-AM15</f>
        <v>10.564602500000007</v>
      </c>
      <c r="AO15" s="3">
        <f>(AN15/AL15)*100</f>
        <v>25.763860791379628</v>
      </c>
      <c r="AP15" s="5">
        <f>((N15^2)/(4*3.14159))</f>
        <v>83.537317091027163</v>
      </c>
      <c r="AQ15" s="5">
        <f>((N15-((3.14159)*(X15/10)))^2)/(4*3.14159)</f>
        <v>69.593489066027146</v>
      </c>
      <c r="AR15" s="3">
        <f>AP15-AQ15</f>
        <v>13.943828025000016</v>
      </c>
      <c r="AS15" s="3">
        <f>(AR15/AP15)*100</f>
        <v>16.691735514807114</v>
      </c>
      <c r="AT15" s="1">
        <v>25.3</v>
      </c>
      <c r="AU15" s="1">
        <v>17.5</v>
      </c>
    </row>
    <row r="16" spans="1:47" x14ac:dyDescent="0.3">
      <c r="A16" s="1">
        <v>39</v>
      </c>
      <c r="B16" s="2">
        <v>15.63013698630137</v>
      </c>
      <c r="C16" s="3">
        <v>9.6301369863013697</v>
      </c>
      <c r="D16" s="3">
        <v>0</v>
      </c>
      <c r="E16" s="3">
        <v>8</v>
      </c>
      <c r="F16" s="3">
        <v>168.3</v>
      </c>
      <c r="G16" s="3">
        <v>131.1</v>
      </c>
      <c r="H16" s="3">
        <v>91.1</v>
      </c>
      <c r="I16" s="3">
        <v>77.200000000000017</v>
      </c>
      <c r="J16" s="3">
        <v>26</v>
      </c>
      <c r="K16" s="3">
        <v>27.1</v>
      </c>
      <c r="L16" s="3">
        <v>69.7</v>
      </c>
      <c r="M16" s="3">
        <v>50.6</v>
      </c>
      <c r="N16" s="3">
        <v>36.9</v>
      </c>
      <c r="O16" s="3">
        <v>5.9</v>
      </c>
      <c r="P16" s="3">
        <v>8.3000000000000007</v>
      </c>
      <c r="Q16" s="3">
        <v>9</v>
      </c>
      <c r="R16" s="3">
        <v>15</v>
      </c>
      <c r="S16" s="3">
        <v>8.3333333333333339</v>
      </c>
      <c r="T16" s="3">
        <v>12</v>
      </c>
      <c r="U16" s="3">
        <v>10</v>
      </c>
      <c r="V16" s="3">
        <v>10</v>
      </c>
      <c r="W16" s="3">
        <v>18</v>
      </c>
      <c r="X16" s="3">
        <v>14</v>
      </c>
      <c r="Y16" s="3">
        <v>17</v>
      </c>
      <c r="Z16" s="3">
        <f>SUM(Q16:Y16)</f>
        <v>113.33333333333334</v>
      </c>
      <c r="AA16" s="4">
        <v>567.34999999999991</v>
      </c>
      <c r="AB16" s="4">
        <v>62.3</v>
      </c>
      <c r="AC16" s="4">
        <v>6.1</v>
      </c>
      <c r="AD16" s="3">
        <v>59.884999999999998</v>
      </c>
      <c r="AE16" s="3">
        <v>1.0426</v>
      </c>
      <c r="AF16" s="3">
        <v>24.1</v>
      </c>
      <c r="AG16" s="3">
        <v>14.439</v>
      </c>
      <c r="AH16" s="3">
        <v>45.445999999999998</v>
      </c>
      <c r="AI16" s="3">
        <f>0.286+(0.195*((F16^2)/AA16)+(0.385*AD16))</f>
        <v>33.077079807438096</v>
      </c>
      <c r="AJ16" s="3">
        <f>1.579+(((F16^2)/AA16)*0.055)+(0.127*AD16)+(0.006*((F16^2)/AB16))</f>
        <v>14.658183084758333</v>
      </c>
      <c r="AK16" s="3">
        <f>AI16-AJ16</f>
        <v>18.418896722679762</v>
      </c>
      <c r="AL16" s="3">
        <f>((J16^2)/(4*3.14159))</f>
        <v>53.794416203260134</v>
      </c>
      <c r="AM16" s="3">
        <f>((J16-((3.14159)*(R16/10)))^2)/(4*3.14159)</f>
        <v>36.061560578260142</v>
      </c>
      <c r="AN16" s="3">
        <f>AL16-AM16</f>
        <v>17.732855624999992</v>
      </c>
      <c r="AO16" s="3">
        <f>(AN16/AL16)*100</f>
        <v>32.96411946919747</v>
      </c>
      <c r="AP16" s="5">
        <f>((N16^2)/(4*3.14159))</f>
        <v>108.35357255402519</v>
      </c>
      <c r="AQ16" s="5">
        <f>((N16-((3.14159)*(X16/10)))^2)/(4*3.14159)</f>
        <v>84.06295165402517</v>
      </c>
      <c r="AR16" s="3">
        <f>AP16-AQ16</f>
        <v>24.290620900000022</v>
      </c>
      <c r="AS16" s="3">
        <f>(AR16/AP16)*100</f>
        <v>22.417923403391889</v>
      </c>
      <c r="AT16" s="1">
        <v>26.3</v>
      </c>
      <c r="AU16" s="1">
        <v>18</v>
      </c>
    </row>
    <row r="17" spans="1:47" x14ac:dyDescent="0.3">
      <c r="A17" s="1">
        <v>43</v>
      </c>
      <c r="B17" s="2">
        <v>16.161643835616438</v>
      </c>
      <c r="C17" s="3">
        <v>5.161643835616438</v>
      </c>
      <c r="D17" s="3">
        <v>0</v>
      </c>
      <c r="E17" s="3">
        <v>8</v>
      </c>
      <c r="F17" s="3">
        <v>166.5</v>
      </c>
      <c r="G17" s="3">
        <v>129.6</v>
      </c>
      <c r="H17" s="3">
        <v>89.6</v>
      </c>
      <c r="I17" s="3">
        <v>76.900000000000006</v>
      </c>
      <c r="J17" s="3">
        <v>26.3</v>
      </c>
      <c r="K17" s="3">
        <v>27.1</v>
      </c>
      <c r="L17" s="3">
        <v>67.099999999999994</v>
      </c>
      <c r="M17" s="3">
        <v>50.3</v>
      </c>
      <c r="N17" s="3">
        <v>29.6</v>
      </c>
      <c r="O17" s="3">
        <v>6.4</v>
      </c>
      <c r="P17" s="3">
        <v>9.3000000000000007</v>
      </c>
      <c r="Q17" s="3">
        <v>8</v>
      </c>
      <c r="R17" s="3">
        <v>11</v>
      </c>
      <c r="S17" s="3">
        <v>8.8333333333333339</v>
      </c>
      <c r="T17" s="3">
        <v>10</v>
      </c>
      <c r="U17" s="3">
        <v>9</v>
      </c>
      <c r="V17" s="3">
        <v>9</v>
      </c>
      <c r="W17" s="3">
        <v>14.5</v>
      </c>
      <c r="X17" s="3">
        <v>8</v>
      </c>
      <c r="Y17" s="3">
        <v>10</v>
      </c>
      <c r="Z17" s="3">
        <f>SUM(Q17:Y17)</f>
        <v>88.333333333333343</v>
      </c>
      <c r="AA17" s="4">
        <v>526.65000000000009</v>
      </c>
      <c r="AB17" s="4">
        <v>60.5</v>
      </c>
      <c r="AC17" s="4">
        <v>6.5</v>
      </c>
      <c r="AD17" s="3">
        <v>58.813000000000002</v>
      </c>
      <c r="AE17" s="3">
        <v>1.0533999999999999</v>
      </c>
      <c r="AF17" s="3">
        <v>19.600000000000001</v>
      </c>
      <c r="AG17" s="3">
        <v>11.537000000000001</v>
      </c>
      <c r="AH17" s="3">
        <v>47.276000000000003</v>
      </c>
      <c r="AI17" s="3">
        <f>0.286+(0.195*((F17^2)/AA17)+(0.385*AD17))</f>
        <v>33.193580619481629</v>
      </c>
      <c r="AJ17" s="3">
        <f>1.579+(((F17^2)/AA17)*0.055)+(0.127*AD17)+(0.006*((F17^2)/AB17))</f>
        <v>14.692701762773904</v>
      </c>
      <c r="AK17" s="3">
        <f>AI17-AJ17</f>
        <v>18.500878856707725</v>
      </c>
      <c r="AL17" s="3">
        <f>((J17^2)/(4*3.14159))</f>
        <v>55.042987786439355</v>
      </c>
      <c r="AM17" s="3">
        <f>((J17-((3.14159)*(R17/10)))^2)/(4*3.14159)</f>
        <v>41.528318761439351</v>
      </c>
      <c r="AN17" s="3">
        <f>AL17-AM17</f>
        <v>13.514669025000003</v>
      </c>
      <c r="AO17" s="3">
        <f>(AN17/AL17)*100</f>
        <v>24.552935021324444</v>
      </c>
      <c r="AP17" s="5">
        <f>((N17^2)/(4*3.14159))</f>
        <v>69.722656361905919</v>
      </c>
      <c r="AQ17" s="5">
        <f>((N17-((3.14159)*(X17/10)))^2)/(4*3.14159)</f>
        <v>58.38531076190592</v>
      </c>
      <c r="AR17" s="3">
        <f>AP17-AQ17</f>
        <v>11.337345599999999</v>
      </c>
      <c r="AS17" s="3">
        <f>(AR17/AP17)*100</f>
        <v>16.260633474937908</v>
      </c>
      <c r="AT17" s="1"/>
      <c r="AU17" s="1"/>
    </row>
    <row r="18" spans="1:47" x14ac:dyDescent="0.3">
      <c r="A18" s="1">
        <v>56</v>
      </c>
      <c r="B18" s="2">
        <v>16.246575342465754</v>
      </c>
      <c r="C18" s="3">
        <v>10.246575342465754</v>
      </c>
      <c r="D18" s="3">
        <v>0</v>
      </c>
      <c r="E18" s="3">
        <v>8</v>
      </c>
      <c r="F18" s="3">
        <v>172.5</v>
      </c>
      <c r="G18" s="3">
        <v>130.6</v>
      </c>
      <c r="H18" s="3">
        <v>90.6</v>
      </c>
      <c r="I18" s="3">
        <v>81.900000000000006</v>
      </c>
      <c r="J18" s="3">
        <v>24.3</v>
      </c>
      <c r="K18" s="3">
        <v>25.4</v>
      </c>
      <c r="L18" s="3">
        <v>63.8</v>
      </c>
      <c r="M18" s="3">
        <v>47.5</v>
      </c>
      <c r="N18" s="3">
        <v>32.9</v>
      </c>
      <c r="O18" s="3">
        <v>5.7</v>
      </c>
      <c r="P18" s="3">
        <v>9.1</v>
      </c>
      <c r="Q18" s="3">
        <v>7</v>
      </c>
      <c r="R18" s="3">
        <v>16.666666666666668</v>
      </c>
      <c r="S18" s="3">
        <v>8</v>
      </c>
      <c r="T18" s="3">
        <v>12</v>
      </c>
      <c r="U18" s="3">
        <v>8</v>
      </c>
      <c r="V18" s="3">
        <v>13.333333333333334</v>
      </c>
      <c r="W18" s="3">
        <v>22</v>
      </c>
      <c r="X18" s="3">
        <v>15</v>
      </c>
      <c r="Y18" s="3">
        <v>17.333333333333332</v>
      </c>
      <c r="Z18" s="3">
        <f>SUM(Q18:Y18)</f>
        <v>119.33333333333333</v>
      </c>
      <c r="AA18" s="4">
        <v>710.55</v>
      </c>
      <c r="AB18" s="4">
        <v>73.5</v>
      </c>
      <c r="AC18" s="4">
        <v>5.9</v>
      </c>
      <c r="AD18" s="3">
        <v>52.502000000000002</v>
      </c>
      <c r="AE18" s="3">
        <v>1.0603</v>
      </c>
      <c r="AF18" s="3">
        <v>16.8</v>
      </c>
      <c r="AG18" s="3">
        <v>8.8260000000000005</v>
      </c>
      <c r="AH18" s="3">
        <v>43.674999999999997</v>
      </c>
      <c r="AI18" s="3">
        <f>0.286+(0.195*((F18^2)/AA18)+(0.385*AD18))</f>
        <v>28.665435294490187</v>
      </c>
      <c r="AJ18" s="3">
        <f>1.579+(((F18^2)/AA18)*0.055)+(0.127*AD18)+(0.006*((F18^2)/AB18))</f>
        <v>12.979113023406702</v>
      </c>
      <c r="AK18" s="3">
        <f>AI18-AJ18</f>
        <v>15.686322271083485</v>
      </c>
      <c r="AL18" s="3">
        <f>((J18^2)/(4*3.14159))</f>
        <v>46.989740863702778</v>
      </c>
      <c r="AM18" s="3">
        <f>((J18-((3.14159)*(R18/10)))^2)/(4*3.14159)</f>
        <v>28.921400585924999</v>
      </c>
      <c r="AN18" s="3">
        <f>AL18-AM18</f>
        <v>18.068340277777779</v>
      </c>
      <c r="AO18" s="3">
        <f>(AN18/AL18)*100</f>
        <v>38.451670397983975</v>
      </c>
      <c r="AP18" s="5">
        <f>((N18^2)/(4*3.14159))</f>
        <v>86.135523731613603</v>
      </c>
      <c r="AQ18" s="5">
        <f>((N18-((3.14159)*(X18/10)))^2)/(4*3.14159)</f>
        <v>63.227668106613613</v>
      </c>
      <c r="AR18" s="3">
        <f>AP18-AQ18</f>
        <v>22.907855624999989</v>
      </c>
      <c r="AS18" s="3">
        <f>(AR18/AP18)*100</f>
        <v>26.595131291449164</v>
      </c>
      <c r="AT18" s="1">
        <v>22.7</v>
      </c>
      <c r="AU18" s="1">
        <v>17</v>
      </c>
    </row>
    <row r="19" spans="1:47" x14ac:dyDescent="0.3">
      <c r="A19" s="1">
        <v>38</v>
      </c>
      <c r="B19" s="2">
        <v>16.263013698630136</v>
      </c>
      <c r="C19" s="3">
        <v>4.2630136986301359</v>
      </c>
      <c r="D19" s="3">
        <v>0</v>
      </c>
      <c r="E19" s="3">
        <v>8</v>
      </c>
      <c r="F19" s="3">
        <v>160.4</v>
      </c>
      <c r="G19" s="3">
        <v>128.69999999999999</v>
      </c>
      <c r="H19" s="3">
        <v>88.699999999999989</v>
      </c>
      <c r="I19" s="3">
        <v>71.700000000000017</v>
      </c>
      <c r="J19" s="3">
        <v>22.6</v>
      </c>
      <c r="K19" s="3">
        <v>23.8</v>
      </c>
      <c r="L19" s="3">
        <v>62.7</v>
      </c>
      <c r="M19" s="3">
        <v>48.3</v>
      </c>
      <c r="N19" s="3">
        <v>34</v>
      </c>
      <c r="O19" s="3">
        <v>5.4</v>
      </c>
      <c r="P19" s="3">
        <v>8.6999999999999993</v>
      </c>
      <c r="Q19" s="3">
        <v>5</v>
      </c>
      <c r="R19" s="3">
        <v>10</v>
      </c>
      <c r="S19" s="3">
        <v>9.1666666666666661</v>
      </c>
      <c r="T19" s="3">
        <v>11.833333333333334</v>
      </c>
      <c r="U19" s="3">
        <v>8</v>
      </c>
      <c r="V19" s="3">
        <v>8</v>
      </c>
      <c r="W19" s="3">
        <v>16.333333333333332</v>
      </c>
      <c r="X19" s="3">
        <v>8</v>
      </c>
      <c r="Y19" s="3">
        <v>10</v>
      </c>
      <c r="Z19" s="3">
        <f>SUM(Q19:Y19)</f>
        <v>86.333333333333329</v>
      </c>
      <c r="AA19" s="4">
        <v>585.75</v>
      </c>
      <c r="AB19" s="4">
        <v>62.75</v>
      </c>
      <c r="AC19" s="4">
        <v>6</v>
      </c>
      <c r="AD19" s="3">
        <v>50.262</v>
      </c>
      <c r="AE19" s="3">
        <v>1.0629</v>
      </c>
      <c r="AF19" s="3">
        <v>15.7</v>
      </c>
      <c r="AG19" s="3">
        <v>7.915</v>
      </c>
      <c r="AH19" s="3">
        <v>42.347000000000001</v>
      </c>
      <c r="AI19" s="3">
        <f>0.286+(0.195*((F19^2)/AA19)+(0.385*AD19))</f>
        <v>28.201942471190783</v>
      </c>
      <c r="AJ19" s="3">
        <f>1.579+(((F19^2)/AA19)*0.055)+(0.127*AD19)+(0.006*((F19^2)/AB19))</f>
        <v>12.838126778931224</v>
      </c>
      <c r="AK19" s="3">
        <f>AI19-AJ19</f>
        <v>15.363815692259559</v>
      </c>
      <c r="AL19" s="3">
        <f>((J19^2)/(4*3.14159))</f>
        <v>40.645023698191046</v>
      </c>
      <c r="AM19" s="3">
        <f>((J19-((3.14159)*(R19/10)))^2)/(4*3.14159)</f>
        <v>30.130421198191048</v>
      </c>
      <c r="AN19" s="3">
        <f>AL19-AM19</f>
        <v>10.514602499999999</v>
      </c>
      <c r="AO19" s="3">
        <f>(AN19/AL19)*100</f>
        <v>25.869347692047139</v>
      </c>
      <c r="AP19" s="5">
        <f>((N19^2)/(4*3.14159))</f>
        <v>91.991634809125316</v>
      </c>
      <c r="AQ19" s="5">
        <f>((N19-((3.14159)*(X19/10)))^2)/(4*3.14159)</f>
        <v>78.894289209125319</v>
      </c>
      <c r="AR19" s="3">
        <f>AP19-AQ19</f>
        <v>13.097345599999997</v>
      </c>
      <c r="AS19" s="3">
        <f>(AR19/AP19)*100</f>
        <v>14.237539779759167</v>
      </c>
      <c r="AT19" s="1"/>
      <c r="AU19" s="1">
        <v>16</v>
      </c>
    </row>
    <row r="20" spans="1:47" x14ac:dyDescent="0.3">
      <c r="A20" s="1">
        <v>41</v>
      </c>
      <c r="B20" s="2">
        <v>16.32054794520548</v>
      </c>
      <c r="C20" s="3">
        <v>4.3205479452054796</v>
      </c>
      <c r="D20" s="3">
        <v>0</v>
      </c>
      <c r="E20" s="3">
        <v>8</v>
      </c>
      <c r="F20" s="3">
        <v>158</v>
      </c>
      <c r="G20" s="3">
        <v>122.2</v>
      </c>
      <c r="H20" s="3">
        <v>82.2</v>
      </c>
      <c r="I20" s="3">
        <v>75.8</v>
      </c>
      <c r="J20" s="3">
        <v>24.8</v>
      </c>
      <c r="K20" s="3">
        <v>26.3</v>
      </c>
      <c r="L20" s="3">
        <v>65</v>
      </c>
      <c r="M20" s="3">
        <v>51.3</v>
      </c>
      <c r="N20" s="3">
        <v>34.4</v>
      </c>
      <c r="O20" s="3">
        <v>5.7</v>
      </c>
      <c r="P20" s="3">
        <v>8.9</v>
      </c>
      <c r="Q20" s="3">
        <v>4.833333333333333</v>
      </c>
      <c r="R20" s="3">
        <v>12</v>
      </c>
      <c r="S20" s="3">
        <v>8</v>
      </c>
      <c r="T20" s="3">
        <v>8</v>
      </c>
      <c r="U20" s="3">
        <v>4.166666666666667</v>
      </c>
      <c r="V20" s="3">
        <v>7</v>
      </c>
      <c r="W20" s="3">
        <v>17</v>
      </c>
      <c r="X20" s="3">
        <v>13</v>
      </c>
      <c r="Y20" s="3">
        <v>13</v>
      </c>
      <c r="Z20" s="3">
        <f>SUM(Q20:Y20)</f>
        <v>87</v>
      </c>
      <c r="AA20" s="4">
        <v>570.5</v>
      </c>
      <c r="AB20" s="4">
        <v>66.75</v>
      </c>
      <c r="AC20" s="4">
        <v>6.5</v>
      </c>
      <c r="AD20" s="3">
        <v>52.548000000000002</v>
      </c>
      <c r="AE20" s="3">
        <v>1.0522</v>
      </c>
      <c r="AF20" s="3">
        <v>20.100000000000001</v>
      </c>
      <c r="AG20" s="3">
        <v>10.571</v>
      </c>
      <c r="AH20" s="3">
        <v>41.978000000000002</v>
      </c>
      <c r="AI20" s="3">
        <f>0.286+(0.195*((F20^2)/AA20)+(0.385*AD20))</f>
        <v>29.049810850131465</v>
      </c>
      <c r="AJ20" s="3">
        <f>1.579+(((F20^2)/AA20)*0.055)+(0.127*AD20)+(0.006*((F20^2)/AB20))</f>
        <v>12.903246936986086</v>
      </c>
      <c r="AK20" s="3">
        <f>AI20-AJ20</f>
        <v>16.146563913145378</v>
      </c>
      <c r="AL20" s="3">
        <f>((J20^2)/(4*3.14159))</f>
        <v>48.943369440315266</v>
      </c>
      <c r="AM20" s="3">
        <f>((J20-((3.14159)*(R20/10)))^2)/(4*3.14159)</f>
        <v>35.194341840315253</v>
      </c>
      <c r="AN20" s="3">
        <f>AL20-AM20</f>
        <v>13.749027600000012</v>
      </c>
      <c r="AO20" s="3">
        <f>(AN20/AL20)*100</f>
        <v>28.091706307156628</v>
      </c>
      <c r="AP20" s="5">
        <f>((N20^2)/(4*3.14159))</f>
        <v>94.16887626965962</v>
      </c>
      <c r="AQ20" s="5">
        <f>((N20-((3.14159)*(X20/10)))^2)/(4*3.14159)</f>
        <v>73.136198044659622</v>
      </c>
      <c r="AR20" s="3">
        <f>AP20-AQ20</f>
        <v>21.032678224999998</v>
      </c>
      <c r="AS20" s="3">
        <f>(AR20/AP20)*100</f>
        <v>22.33506340754386</v>
      </c>
      <c r="AT20" s="1">
        <v>31.1</v>
      </c>
      <c r="AU20" s="1">
        <v>19</v>
      </c>
    </row>
    <row r="21" spans="1:47" x14ac:dyDescent="0.3">
      <c r="A21" s="1">
        <v>47</v>
      </c>
      <c r="B21" s="2">
        <v>16.43013698630137</v>
      </c>
      <c r="C21" s="3">
        <v>5.4301369863013704</v>
      </c>
      <c r="D21" s="3">
        <v>0</v>
      </c>
      <c r="E21" s="3">
        <v>8</v>
      </c>
      <c r="F21" s="3">
        <v>164.7</v>
      </c>
      <c r="G21" s="3">
        <v>127.5</v>
      </c>
      <c r="H21" s="3">
        <v>87.5</v>
      </c>
      <c r="I21" s="3">
        <v>77.199999999999989</v>
      </c>
      <c r="J21" s="3">
        <v>26.2</v>
      </c>
      <c r="K21" s="3">
        <v>27.7</v>
      </c>
      <c r="L21" s="3">
        <v>68.8</v>
      </c>
      <c r="M21" s="3">
        <v>54.1</v>
      </c>
      <c r="N21" s="3">
        <v>36.5</v>
      </c>
      <c r="O21" s="3">
        <v>6.1</v>
      </c>
      <c r="P21" s="3">
        <v>9.4</v>
      </c>
      <c r="Q21" s="3">
        <v>8.3333333333333339</v>
      </c>
      <c r="R21" s="3">
        <v>18.666666666666668</v>
      </c>
      <c r="S21" s="3">
        <v>10.333333333333334</v>
      </c>
      <c r="T21" s="3">
        <v>12</v>
      </c>
      <c r="U21" s="3">
        <v>7</v>
      </c>
      <c r="V21" s="3">
        <v>16</v>
      </c>
      <c r="W21" s="3">
        <v>19.666666666666668</v>
      </c>
      <c r="X21" s="3">
        <v>14</v>
      </c>
      <c r="Y21" s="3">
        <v>17.333333333333332</v>
      </c>
      <c r="Z21" s="3">
        <f>SUM(Q21:Y21)</f>
        <v>123.33333333333334</v>
      </c>
      <c r="AA21" s="4">
        <v>635</v>
      </c>
      <c r="AB21" s="4">
        <v>73.5</v>
      </c>
      <c r="AC21" s="4">
        <v>6.5</v>
      </c>
      <c r="AD21" s="3">
        <v>58.323</v>
      </c>
      <c r="AE21" s="3">
        <v>1.0418000000000001</v>
      </c>
      <c r="AF21" s="3">
        <v>24.5</v>
      </c>
      <c r="AG21" s="3">
        <v>14.279</v>
      </c>
      <c r="AH21" s="3">
        <v>44.045000000000002</v>
      </c>
      <c r="AI21" s="3">
        <f>0.286+(0.195*((F21^2)/AA21)+(0.385*AD21))</f>
        <v>31.070414133858268</v>
      </c>
      <c r="AJ21" s="3">
        <f>1.579+(((F21^2)/AA21)*0.055)+(0.127*AD21)+(0.006*((F21^2)/AB21))</f>
        <v>13.549899552145266</v>
      </c>
      <c r="AK21" s="3">
        <f>AI21-AJ21</f>
        <v>17.520514581713002</v>
      </c>
      <c r="AL21" s="3">
        <f>((J21^2)/(4*3.14159))</f>
        <v>54.625205707937695</v>
      </c>
      <c r="AM21" s="3">
        <f>((J21-((3.14159)*(R21/10)))^2)/(4*3.14159)</f>
        <v>32.908546330159922</v>
      </c>
      <c r="AN21" s="3">
        <f>AL21-AM21</f>
        <v>21.716659377777773</v>
      </c>
      <c r="AO21" s="3">
        <f>(AN21/AL21)*100</f>
        <v>39.755748461414186</v>
      </c>
      <c r="AP21" s="5">
        <f>((N21^2)/(4*3.14159))</f>
        <v>106.01717601596644</v>
      </c>
      <c r="AQ21" s="5">
        <f>((N21-((3.14159)*(X21/10)))^2)/(4*3.14159)</f>
        <v>82.006555115966435</v>
      </c>
      <c r="AR21" s="3">
        <f>AP21-AQ21</f>
        <v>24.010620900000006</v>
      </c>
      <c r="AS21" s="3">
        <f>(AR21/AP21)*100</f>
        <v>22.647859339682796</v>
      </c>
      <c r="AT21" s="1">
        <v>30.9</v>
      </c>
      <c r="AU21" s="1">
        <v>18</v>
      </c>
    </row>
    <row r="22" spans="1:47" x14ac:dyDescent="0.3">
      <c r="A22" s="1">
        <v>42</v>
      </c>
      <c r="B22" s="2">
        <v>16.547945205479451</v>
      </c>
      <c r="C22" s="3">
        <v>6.5479452054794507</v>
      </c>
      <c r="D22" s="3">
        <v>0</v>
      </c>
      <c r="E22" s="3">
        <v>8</v>
      </c>
      <c r="F22" s="3">
        <v>172.4</v>
      </c>
      <c r="G22" s="3">
        <v>131.30000000000001</v>
      </c>
      <c r="H22" s="3">
        <v>91.300000000000011</v>
      </c>
      <c r="I22" s="3">
        <v>81.099999999999994</v>
      </c>
      <c r="J22" s="3">
        <v>23.8</v>
      </c>
      <c r="K22" s="3">
        <v>24.9</v>
      </c>
      <c r="L22" s="3">
        <v>66.2</v>
      </c>
      <c r="M22" s="3">
        <v>49.9</v>
      </c>
      <c r="N22" s="3">
        <v>36.700000000000003</v>
      </c>
      <c r="O22" s="3">
        <v>6.1</v>
      </c>
      <c r="P22" s="3">
        <v>9.3000000000000007</v>
      </c>
      <c r="Q22" s="3">
        <v>4</v>
      </c>
      <c r="R22" s="3">
        <v>11</v>
      </c>
      <c r="S22" s="3">
        <v>6.5</v>
      </c>
      <c r="T22" s="3">
        <v>8.6666666666666661</v>
      </c>
      <c r="U22" s="3">
        <v>5.833333333333333</v>
      </c>
      <c r="V22" s="3">
        <v>6.5</v>
      </c>
      <c r="W22" s="3">
        <v>11.833333333333334</v>
      </c>
      <c r="X22" s="3">
        <v>6</v>
      </c>
      <c r="Y22" s="3">
        <v>8</v>
      </c>
      <c r="Z22" s="3">
        <f>SUM(Q22:Y22)</f>
        <v>68.333333333333343</v>
      </c>
      <c r="AA22" s="4">
        <v>609.20000000000005</v>
      </c>
      <c r="AB22" s="4">
        <v>72.400000000000006</v>
      </c>
      <c r="AC22" s="4">
        <v>6.65</v>
      </c>
      <c r="AD22" s="3">
        <v>59.003999999999998</v>
      </c>
      <c r="AE22" s="3">
        <v>1.0561</v>
      </c>
      <c r="AF22" s="3">
        <v>18.5</v>
      </c>
      <c r="AG22" s="3">
        <v>10.938000000000001</v>
      </c>
      <c r="AH22" s="3">
        <v>48.066000000000003</v>
      </c>
      <c r="AI22" s="3">
        <f>0.286+(0.195*((F22^2)/AA22)+(0.385*AD22))</f>
        <v>32.516235338148391</v>
      </c>
      <c r="AJ22" s="3">
        <f>1.579+(((F22^2)/AA22)*0.055)+(0.127*AD22)+(0.006*((F22^2)/AB22))</f>
        <v>14.218987248938014</v>
      </c>
      <c r="AK22" s="3">
        <f>AI22-AJ22</f>
        <v>18.297248089210377</v>
      </c>
      <c r="AL22" s="3">
        <f>((J22^2)/(4*3.14159))</f>
        <v>45.075901056471409</v>
      </c>
      <c r="AM22" s="3">
        <f>((J22-((3.14159)*(R22/10)))^2)/(4*3.14159)</f>
        <v>32.936232031471405</v>
      </c>
      <c r="AN22" s="3">
        <f>AL22-AM22</f>
        <v>12.139669025000003</v>
      </c>
      <c r="AO22" s="3">
        <f>(AN22/AL22)*100</f>
        <v>26.931616984852592</v>
      </c>
      <c r="AP22" s="5">
        <f>((N22^2)/(4*3.14159))</f>
        <v>107.18219118344534</v>
      </c>
      <c r="AQ22" s="5">
        <f>((N22-((3.14159)*(X22/10)))^2)/(4*3.14159)</f>
        <v>96.45493428344534</v>
      </c>
      <c r="AR22" s="3">
        <f>AP22-AQ22</f>
        <v>10.7272569</v>
      </c>
      <c r="AS22" s="3">
        <f>(AR22/AP22)*100</f>
        <v>10.008432167280475</v>
      </c>
      <c r="AT22" s="1">
        <v>37.9</v>
      </c>
      <c r="AU22" s="1"/>
    </row>
    <row r="23" spans="1:47" x14ac:dyDescent="0.3">
      <c r="A23" s="1">
        <v>46</v>
      </c>
      <c r="B23" s="2">
        <v>16.624657534246577</v>
      </c>
      <c r="C23" s="3">
        <v>12.624657534246577</v>
      </c>
      <c r="D23" s="3">
        <v>0</v>
      </c>
      <c r="E23" s="3">
        <v>8</v>
      </c>
      <c r="F23" s="3">
        <v>159.1</v>
      </c>
      <c r="G23" s="3">
        <v>122.3</v>
      </c>
      <c r="H23" s="3">
        <v>82.3</v>
      </c>
      <c r="I23" s="3">
        <v>76.8</v>
      </c>
      <c r="J23" s="3">
        <v>24.3</v>
      </c>
      <c r="K23" s="3">
        <v>25.7</v>
      </c>
      <c r="L23" s="3">
        <v>65.7</v>
      </c>
      <c r="M23" s="3">
        <v>47.1</v>
      </c>
      <c r="N23" s="3">
        <v>31.6</v>
      </c>
      <c r="O23" s="3">
        <v>5.6</v>
      </c>
      <c r="P23" s="3">
        <v>8.1999999999999993</v>
      </c>
      <c r="Q23" s="3">
        <v>7</v>
      </c>
      <c r="R23" s="3">
        <v>10.333333333333334</v>
      </c>
      <c r="S23" s="3">
        <v>8</v>
      </c>
      <c r="T23" s="3">
        <v>15</v>
      </c>
      <c r="U23" s="3">
        <v>6.333333333333333</v>
      </c>
      <c r="V23" s="3">
        <v>11</v>
      </c>
      <c r="W23" s="3">
        <v>14</v>
      </c>
      <c r="X23" s="3">
        <v>10.666666666666666</v>
      </c>
      <c r="Y23" s="3">
        <v>10.166666666666666</v>
      </c>
      <c r="Z23" s="3">
        <f>SUM(Q23:Y23)</f>
        <v>92.500000000000014</v>
      </c>
      <c r="AA23" s="4">
        <v>680</v>
      </c>
      <c r="AB23" s="4">
        <v>76.099999999999994</v>
      </c>
      <c r="AC23" s="4">
        <v>6.3</v>
      </c>
      <c r="AD23" s="3">
        <v>48.533000000000001</v>
      </c>
      <c r="AE23" s="3">
        <v>1.0489999999999999</v>
      </c>
      <c r="AF23" s="3">
        <v>21.5</v>
      </c>
      <c r="AG23" s="3">
        <v>10.417999999999999</v>
      </c>
      <c r="AH23" s="3">
        <v>38.116</v>
      </c>
      <c r="AI23" s="3">
        <f>0.286+(0.195*((F23^2)/AA23)+(0.385*AD23))</f>
        <v>26.230025514705883</v>
      </c>
      <c r="AJ23" s="3">
        <f>1.579+(((F23^2)/AA23)*0.055)+(0.127*AD23)+(0.006*((F23^2)/AB23))</f>
        <v>11.785804377425213</v>
      </c>
      <c r="AK23" s="3">
        <f>AI23-AJ23</f>
        <v>14.444221137280669</v>
      </c>
      <c r="AL23" s="3">
        <f>((J23^2)/(4*3.14159))</f>
        <v>46.989740863702778</v>
      </c>
      <c r="AM23" s="3">
        <f>((J23-((3.14159)*(R23/10)))^2)/(4*3.14159)</f>
        <v>35.273370860925006</v>
      </c>
      <c r="AN23" s="3">
        <f>AL23-AM23</f>
        <v>11.716370002777772</v>
      </c>
      <c r="AO23" s="3">
        <f>(AN23/AL23)*100</f>
        <v>24.933889371218221</v>
      </c>
      <c r="AP23" s="5">
        <f>((N23^2)/(4*3.14159))</f>
        <v>79.462947106401543</v>
      </c>
      <c r="AQ23" s="5">
        <f>((N23-((3.14159)*(X23/10)))^2)/(4*3.14159)</f>
        <v>63.503221595290434</v>
      </c>
      <c r="AR23" s="3">
        <f>AP23-AQ23</f>
        <v>15.95972551111111</v>
      </c>
      <c r="AS23" s="3">
        <f>(AR23/AP23)*100</f>
        <v>20.08448728907689</v>
      </c>
      <c r="AT23" s="1">
        <v>27.7</v>
      </c>
      <c r="AU23" s="1">
        <v>18</v>
      </c>
    </row>
    <row r="24" spans="1:47" x14ac:dyDescent="0.3">
      <c r="A24" s="1">
        <v>44</v>
      </c>
      <c r="B24" s="2">
        <v>16.649315068493152</v>
      </c>
      <c r="C24" s="3">
        <v>6.6493150684931521</v>
      </c>
      <c r="D24" s="3">
        <v>0</v>
      </c>
      <c r="E24" s="3">
        <v>8</v>
      </c>
      <c r="F24" s="3">
        <v>168.3</v>
      </c>
      <c r="G24" s="3">
        <v>129.9</v>
      </c>
      <c r="H24" s="3">
        <v>89.9</v>
      </c>
      <c r="I24" s="3">
        <v>78.400000000000006</v>
      </c>
      <c r="J24" s="3">
        <v>28.8</v>
      </c>
      <c r="K24" s="3">
        <v>29.4</v>
      </c>
      <c r="L24" s="3">
        <v>69.5</v>
      </c>
      <c r="M24" s="3">
        <v>55.3</v>
      </c>
      <c r="N24" s="3">
        <v>36.799999999999997</v>
      </c>
      <c r="O24" s="3">
        <v>5.7</v>
      </c>
      <c r="P24" s="3">
        <v>8.9</v>
      </c>
      <c r="Q24" s="3">
        <v>6.5</v>
      </c>
      <c r="R24" s="3">
        <v>11</v>
      </c>
      <c r="S24" s="3">
        <v>10</v>
      </c>
      <c r="T24" s="3">
        <v>14.166666666666666</v>
      </c>
      <c r="U24" s="3">
        <v>8</v>
      </c>
      <c r="V24" s="3">
        <v>7.833333333333333</v>
      </c>
      <c r="W24" s="3">
        <v>18</v>
      </c>
      <c r="X24" s="3">
        <v>10</v>
      </c>
      <c r="Y24" s="3">
        <v>8.3333333333333339</v>
      </c>
      <c r="Z24" s="3">
        <f>SUM(Q24:Y24)</f>
        <v>93.833333333333329</v>
      </c>
      <c r="AA24" s="4">
        <v>546.45000000000005</v>
      </c>
      <c r="AB24" s="4">
        <v>66.050000000000011</v>
      </c>
      <c r="AC24" s="4">
        <v>6.8</v>
      </c>
      <c r="AD24" s="3">
        <v>63.762999999999998</v>
      </c>
      <c r="AE24" s="3">
        <v>1.0551999999999999</v>
      </c>
      <c r="AF24" s="3">
        <v>18.899999999999999</v>
      </c>
      <c r="AG24" s="3">
        <v>12.037000000000001</v>
      </c>
      <c r="AH24" s="3">
        <v>51.725999999999999</v>
      </c>
      <c r="AI24" s="3">
        <f>0.286+(0.195*((F24^2)/AA24)+(0.385*AD24))</f>
        <v>34.94245661954433</v>
      </c>
      <c r="AJ24" s="3">
        <f>1.579+(((F24^2)/AA24)*0.055)+(0.127*AD24)+(0.006*((F24^2)/AB24))</f>
        <v>15.10083192710648</v>
      </c>
      <c r="AK24" s="3">
        <f>AI24-AJ24</f>
        <v>19.841624692437851</v>
      </c>
      <c r="AL24" s="3">
        <f>((J24^2)/(4*3.14159))</f>
        <v>66.004793750935036</v>
      </c>
      <c r="AM24" s="3">
        <f>((J24-((3.14159)*(R24/10)))^2)/(4*3.14159)</f>
        <v>51.11512472593504</v>
      </c>
      <c r="AN24" s="3">
        <f>AL24-AM24</f>
        <v>14.889669024999996</v>
      </c>
      <c r="AO24" s="3">
        <f>(AN24/AL24)*100</f>
        <v>22.558466103515499</v>
      </c>
      <c r="AP24" s="5">
        <f>((N24^2)/(4*3.14159))</f>
        <v>107.76708609334763</v>
      </c>
      <c r="AQ24" s="5">
        <f>((N24-((3.14159)*(X24/10)))^2)/(4*3.14159)</f>
        <v>90.152483593347625</v>
      </c>
      <c r="AR24" s="3">
        <f>AP24-AQ24</f>
        <v>17.614602500000004</v>
      </c>
      <c r="AS24" s="3">
        <f>(AR24/AP24)*100</f>
        <v>16.345067068754435</v>
      </c>
      <c r="AT24" s="1">
        <v>35.299999999999997</v>
      </c>
      <c r="AU24" s="1">
        <v>17.5</v>
      </c>
    </row>
    <row r="25" spans="1:47" x14ac:dyDescent="0.3">
      <c r="A25" s="1">
        <v>49</v>
      </c>
      <c r="B25" s="2">
        <v>16.854794520547944</v>
      </c>
      <c r="C25" s="3">
        <v>10.854794520547944</v>
      </c>
      <c r="D25" s="3">
        <v>0</v>
      </c>
      <c r="E25" s="3">
        <v>8</v>
      </c>
      <c r="F25" s="3">
        <v>163.6</v>
      </c>
      <c r="G25" s="3">
        <v>126.4</v>
      </c>
      <c r="H25" s="3">
        <v>86.4</v>
      </c>
      <c r="I25" s="3">
        <v>77.199999999999989</v>
      </c>
      <c r="J25" s="3">
        <v>26.7</v>
      </c>
      <c r="K25" s="3">
        <v>27.5</v>
      </c>
      <c r="L25" s="3">
        <v>69.400000000000006</v>
      </c>
      <c r="M25" s="3">
        <v>59.3</v>
      </c>
      <c r="N25" s="3">
        <v>40.4</v>
      </c>
      <c r="O25" s="3">
        <v>6.4</v>
      </c>
      <c r="P25" s="3">
        <v>10.7</v>
      </c>
      <c r="Q25" s="3">
        <v>7</v>
      </c>
      <c r="R25" s="3">
        <v>20</v>
      </c>
      <c r="S25" s="3">
        <v>10</v>
      </c>
      <c r="T25" s="3">
        <v>13</v>
      </c>
      <c r="U25" s="3">
        <v>10</v>
      </c>
      <c r="V25" s="3">
        <v>13.333333333333334</v>
      </c>
      <c r="W25" s="3">
        <v>24.666666666666668</v>
      </c>
      <c r="X25" s="3">
        <v>20</v>
      </c>
      <c r="Y25" s="3">
        <v>18.666666666666668</v>
      </c>
      <c r="Z25" s="3">
        <f>SUM(Q25:Y25)</f>
        <v>136.66666666666666</v>
      </c>
      <c r="AA25" s="4">
        <v>476.75</v>
      </c>
      <c r="AB25" s="4">
        <v>52.1</v>
      </c>
      <c r="AC25" s="4">
        <v>6.1</v>
      </c>
      <c r="AD25" s="3">
        <v>65.028000000000006</v>
      </c>
      <c r="AE25" s="3">
        <v>1.0388999999999999</v>
      </c>
      <c r="AF25" s="3">
        <v>25.7</v>
      </c>
      <c r="AG25" s="3">
        <v>16.702999999999999</v>
      </c>
      <c r="AH25" s="3">
        <v>48.323999999999998</v>
      </c>
      <c r="AI25" s="3">
        <f>0.286+(0.195*((F25^2)/AA25)+(0.385*AD25))</f>
        <v>36.269167939171481</v>
      </c>
      <c r="AJ25" s="3">
        <f>1.579+(((F25^2)/AA25)*0.055)+(0.127*AD25)+(0.006*((F25^2)/AB25))</f>
        <v>16.00761784750193</v>
      </c>
      <c r="AK25" s="3">
        <f>AI25-AJ25</f>
        <v>20.261550091669552</v>
      </c>
      <c r="AL25" s="3">
        <f>((J25^2)/(4*3.14159))</f>
        <v>56.730031608198395</v>
      </c>
      <c r="AM25" s="3">
        <f>((J25-((3.14159)*(R25/10)))^2)/(4*3.14159)</f>
        <v>33.1716216081984</v>
      </c>
      <c r="AN25" s="3">
        <f>AL25-AM25</f>
        <v>23.558409999999995</v>
      </c>
      <c r="AO25" s="3">
        <f>(AN25/AL25)*100</f>
        <v>41.527228757255671</v>
      </c>
      <c r="AP25" s="5">
        <f>((N25^2)/(4*3.14159))</f>
        <v>129.88327566614356</v>
      </c>
      <c r="AQ25" s="5">
        <f>((N25-((3.14159)*(X25/10)))^2)/(4*3.14159)</f>
        <v>92.624865666143563</v>
      </c>
      <c r="AR25" s="3">
        <f>AP25-AQ25</f>
        <v>37.258409999999998</v>
      </c>
      <c r="AS25" s="3">
        <f>(AR25/AP25)*100</f>
        <v>28.686072020365653</v>
      </c>
      <c r="AT25" s="1">
        <v>29.2</v>
      </c>
      <c r="AU25" s="1">
        <v>17</v>
      </c>
    </row>
    <row r="26" spans="1:47" x14ac:dyDescent="0.3">
      <c r="A26" s="1">
        <v>51</v>
      </c>
      <c r="B26" s="2">
        <v>17.136986301369863</v>
      </c>
      <c r="C26" s="3">
        <v>11.136986301369863</v>
      </c>
      <c r="D26" s="3">
        <v>0</v>
      </c>
      <c r="E26" s="3">
        <v>8</v>
      </c>
      <c r="F26" s="3">
        <v>169.7</v>
      </c>
      <c r="G26" s="3">
        <v>130</v>
      </c>
      <c r="H26" s="3">
        <v>90</v>
      </c>
      <c r="I26" s="3">
        <v>79.699999999999989</v>
      </c>
      <c r="J26" s="3">
        <v>27.4</v>
      </c>
      <c r="K26" s="3">
        <v>27.9</v>
      </c>
      <c r="L26" s="3">
        <v>69.900000000000006</v>
      </c>
      <c r="M26" s="3">
        <v>52.8</v>
      </c>
      <c r="N26" s="3">
        <v>36.200000000000003</v>
      </c>
      <c r="O26" s="3">
        <v>5.6</v>
      </c>
      <c r="P26" s="3">
        <v>9.6</v>
      </c>
      <c r="Q26" s="3">
        <v>6</v>
      </c>
      <c r="R26" s="3">
        <v>19.333333333333332</v>
      </c>
      <c r="S26" s="3">
        <v>10.666666666666666</v>
      </c>
      <c r="T26" s="3">
        <v>18.333333333333332</v>
      </c>
      <c r="U26" s="3">
        <v>13.666666666666666</v>
      </c>
      <c r="V26" s="3">
        <v>16.5</v>
      </c>
      <c r="W26" s="3">
        <v>18.666666666666668</v>
      </c>
      <c r="X26" s="3">
        <v>18</v>
      </c>
      <c r="Y26" s="3">
        <v>19.666666666666668</v>
      </c>
      <c r="Z26" s="3">
        <f>SUM(Q26:Y26)</f>
        <v>140.83333333333334</v>
      </c>
      <c r="AA26" s="4">
        <v>557.70000000000005</v>
      </c>
      <c r="AB26" s="4">
        <v>67.650000000000006</v>
      </c>
      <c r="AC26" s="4">
        <v>6.9</v>
      </c>
      <c r="AD26" s="3">
        <v>60.164000000000001</v>
      </c>
      <c r="AE26" s="3">
        <v>1.0448</v>
      </c>
      <c r="AF26" s="3">
        <v>23.2</v>
      </c>
      <c r="AG26" s="3">
        <v>13.964</v>
      </c>
      <c r="AH26" s="3">
        <v>46.2</v>
      </c>
      <c r="AI26" s="3">
        <f>0.286+(0.195*((F26^2)/AA26)+(0.385*AD26))</f>
        <v>33.518402237762238</v>
      </c>
      <c r="AJ26" s="3">
        <f>1.579+(((F26^2)/AA26)*0.055)+(0.127*AD26)+(0.006*((F26^2)/AB26))</f>
        <v>14.614030647196454</v>
      </c>
      <c r="AK26" s="3">
        <f>AI26-AJ26</f>
        <v>18.904371590565784</v>
      </c>
      <c r="AL26" s="3">
        <f>((J26^2)/(4*3.14159))</f>
        <v>59.743633001123627</v>
      </c>
      <c r="AM26" s="3">
        <f>((J26-((3.14159)*(R26/10)))^2)/(4*3.14159)</f>
        <v>36.192607656679193</v>
      </c>
      <c r="AN26" s="3">
        <f>AL26-AM26</f>
        <v>23.551025344444433</v>
      </c>
      <c r="AO26" s="3">
        <f>(AN26/AL26)*100</f>
        <v>39.420142635118118</v>
      </c>
      <c r="AP26" s="5">
        <f>((N26^2)/(4*3.14159))</f>
        <v>104.28158989556246</v>
      </c>
      <c r="AQ26" s="5">
        <f>((N26-((3.14159)*(X26/10)))^2)/(4*3.14159)</f>
        <v>74.246277795562449</v>
      </c>
      <c r="AR26" s="3">
        <f>AP26-AQ26</f>
        <v>30.035312100000013</v>
      </c>
      <c r="AS26" s="3">
        <f>(AR26/AP26)*100</f>
        <v>28.802123299117554</v>
      </c>
      <c r="AT26" s="1"/>
      <c r="AU26" s="1">
        <v>16.5</v>
      </c>
    </row>
    <row r="27" spans="1:47" x14ac:dyDescent="0.3">
      <c r="A27" s="1">
        <v>52</v>
      </c>
      <c r="B27" s="2">
        <v>17.413698630136988</v>
      </c>
      <c r="C27" s="3">
        <v>11.413698630136988</v>
      </c>
      <c r="D27" s="3">
        <v>0</v>
      </c>
      <c r="E27" s="3">
        <v>8</v>
      </c>
      <c r="F27" s="3">
        <v>157.5</v>
      </c>
      <c r="G27" s="3">
        <v>125.4</v>
      </c>
      <c r="H27" s="3">
        <v>85.4</v>
      </c>
      <c r="I27" s="3">
        <v>72.099999999999994</v>
      </c>
      <c r="J27" s="3">
        <v>27.8</v>
      </c>
      <c r="K27" s="3">
        <v>28.6</v>
      </c>
      <c r="L27" s="3">
        <v>71.8</v>
      </c>
      <c r="M27" s="3">
        <v>56.3</v>
      </c>
      <c r="N27" s="3">
        <v>37.9</v>
      </c>
      <c r="O27" s="3">
        <v>6</v>
      </c>
      <c r="P27" s="3">
        <v>10.5</v>
      </c>
      <c r="Q27" s="3">
        <v>8.6666666666666661</v>
      </c>
      <c r="R27" s="3">
        <v>15.333333333333334</v>
      </c>
      <c r="S27" s="3">
        <v>11.333333333333334</v>
      </c>
      <c r="T27" s="3">
        <v>13.666666666666666</v>
      </c>
      <c r="U27" s="3">
        <v>10</v>
      </c>
      <c r="V27" s="3">
        <v>17</v>
      </c>
      <c r="W27" s="3">
        <v>20</v>
      </c>
      <c r="X27" s="3">
        <v>12</v>
      </c>
      <c r="Y27" s="3">
        <v>15.666666666666666</v>
      </c>
      <c r="Z27" s="3">
        <f>SUM(Q27:Y27)</f>
        <v>123.66666666666667</v>
      </c>
      <c r="AA27" s="4">
        <v>484.25</v>
      </c>
      <c r="AB27" s="4">
        <v>61.35</v>
      </c>
      <c r="AC27" s="4">
        <v>7.1</v>
      </c>
      <c r="AD27" s="3">
        <v>62.548999999999999</v>
      </c>
      <c r="AE27" s="3">
        <v>1.0348999999999999</v>
      </c>
      <c r="AF27" s="3">
        <v>27.4</v>
      </c>
      <c r="AG27" s="3">
        <v>17.132999999999999</v>
      </c>
      <c r="AH27" s="3">
        <v>45.417000000000002</v>
      </c>
      <c r="AI27" s="3">
        <f>0.286+(0.195*((F27^2)/AA27)+(0.385*AD27))</f>
        <v>34.356458959731548</v>
      </c>
      <c r="AJ27" s="3">
        <f>1.579+(((F27^2)/AA27)*0.055)+(0.127*AD27)+(0.006*((F27^2)/AB27))</f>
        <v>14.7661988776774</v>
      </c>
      <c r="AK27" s="3">
        <f>AI27-AJ27</f>
        <v>19.590260082054147</v>
      </c>
      <c r="AL27" s="3">
        <f>((J27^2)/(4*3.14159))</f>
        <v>61.500705056993439</v>
      </c>
      <c r="AM27" s="3">
        <f>((J27-((3.14159)*(R27/10)))^2)/(4*3.14159)</f>
        <v>42.033928512548982</v>
      </c>
      <c r="AN27" s="3">
        <f>AL27-AM27</f>
        <v>19.466776544444457</v>
      </c>
      <c r="AO27" s="3">
        <f>(AN27/AL27)*100</f>
        <v>31.652932314197635</v>
      </c>
      <c r="AP27" s="5">
        <f>((N27^2)/(4*3.14159))</f>
        <v>114.30597245343917</v>
      </c>
      <c r="AQ27" s="5">
        <f>((N27-((3.14159)*(X27/10)))^2)/(4*3.14159)</f>
        <v>92.696944853439163</v>
      </c>
      <c r="AR27" s="3">
        <f>AP27-AQ27</f>
        <v>21.609027600000005</v>
      </c>
      <c r="AS27" s="3">
        <f>(AR27/AP27)*100</f>
        <v>18.904548149312252</v>
      </c>
      <c r="AT27" s="1">
        <v>24.2</v>
      </c>
      <c r="AU27" s="1"/>
    </row>
    <row r="28" spans="1:47" x14ac:dyDescent="0.3">
      <c r="A28" s="1">
        <v>53</v>
      </c>
      <c r="B28" s="2">
        <v>17.413698630136988</v>
      </c>
      <c r="C28" s="3">
        <v>11.413698630136988</v>
      </c>
      <c r="D28" s="3">
        <v>0</v>
      </c>
      <c r="E28" s="3">
        <v>8</v>
      </c>
      <c r="F28" s="3">
        <v>163.19999999999999</v>
      </c>
      <c r="G28" s="3">
        <v>127.7</v>
      </c>
      <c r="H28" s="3">
        <v>87.7</v>
      </c>
      <c r="I28" s="3">
        <v>75.499999999999986</v>
      </c>
      <c r="J28" s="3">
        <v>26.7</v>
      </c>
      <c r="K28" s="3">
        <v>27</v>
      </c>
      <c r="L28" s="3">
        <v>73.099999999999994</v>
      </c>
      <c r="M28" s="3">
        <v>55.9</v>
      </c>
      <c r="N28" s="3">
        <v>40.799999999999997</v>
      </c>
      <c r="O28" s="3">
        <v>5.8</v>
      </c>
      <c r="P28" s="3">
        <v>10.7</v>
      </c>
      <c r="Q28" s="3">
        <v>7.166666666666667</v>
      </c>
      <c r="R28" s="3">
        <v>14.333333333333334</v>
      </c>
      <c r="S28" s="3">
        <v>10</v>
      </c>
      <c r="T28" s="3">
        <v>16</v>
      </c>
      <c r="U28" s="3">
        <v>13</v>
      </c>
      <c r="V28" s="3">
        <v>17</v>
      </c>
      <c r="W28" s="3">
        <v>22.666666666666668</v>
      </c>
      <c r="X28" s="3">
        <v>13.666666666666666</v>
      </c>
      <c r="Y28" s="3">
        <v>14.666666666666666</v>
      </c>
      <c r="Z28" s="3">
        <f>SUM(Q28:Y28)</f>
        <v>128.5</v>
      </c>
      <c r="AA28" s="4">
        <v>490.95</v>
      </c>
      <c r="AB28" s="4">
        <v>59.15</v>
      </c>
      <c r="AC28" s="4">
        <v>6.8</v>
      </c>
      <c r="AD28" s="3">
        <v>64.834000000000003</v>
      </c>
      <c r="AE28" s="3">
        <v>1.0449999999999999</v>
      </c>
      <c r="AF28" s="3">
        <v>23.1</v>
      </c>
      <c r="AG28" s="3">
        <v>14.984</v>
      </c>
      <c r="AH28" s="3">
        <v>49.848999999999997</v>
      </c>
      <c r="AI28" s="3">
        <f>0.286+(0.195*((F28^2)/AA28)+(0.385*AD28))</f>
        <v>35.825920430797439</v>
      </c>
      <c r="AJ28" s="3">
        <f>1.579+(((F28^2)/AA28)*0.055)+(0.127*AD28)+(0.006*((F28^2)/AB28))</f>
        <v>15.498388741399896</v>
      </c>
      <c r="AK28" s="3">
        <f>AI28-AJ28</f>
        <v>20.327531689397542</v>
      </c>
      <c r="AL28" s="3">
        <f>((J28^2)/(4*3.14159))</f>
        <v>56.730031608198395</v>
      </c>
      <c r="AM28" s="3">
        <f>((J28-((3.14159)*(R28/10)))^2)/(4*3.14159)</f>
        <v>39.208587138753956</v>
      </c>
      <c r="AN28" s="3">
        <f>AL28-AM28</f>
        <v>17.52144446944444</v>
      </c>
      <c r="AO28" s="3">
        <f>(AN28/AL28)*100</f>
        <v>30.885659628140083</v>
      </c>
      <c r="AP28" s="5">
        <f>((N28^2)/(4*3.14159))</f>
        <v>132.46795412514044</v>
      </c>
      <c r="AQ28" s="5">
        <f>((N28-((3.14159)*(X28/10)))^2)/(4*3.14159)</f>
        <v>106.05490212236266</v>
      </c>
      <c r="AR28" s="3">
        <f>AP28-AQ28</f>
        <v>26.413052002777775</v>
      </c>
      <c r="AS28" s="3">
        <f>(AR28/AP28)*100</f>
        <v>19.939201278692483</v>
      </c>
      <c r="AT28" s="1">
        <v>24.7</v>
      </c>
      <c r="AU28" s="1"/>
    </row>
    <row r="29" spans="1:47" x14ac:dyDescent="0.3">
      <c r="A29" s="1">
        <v>54</v>
      </c>
      <c r="B29" s="2">
        <v>17.44109589041096</v>
      </c>
      <c r="C29" s="3">
        <v>7.4410958904109599</v>
      </c>
      <c r="D29" s="3">
        <v>0</v>
      </c>
      <c r="E29" s="3">
        <v>8</v>
      </c>
      <c r="F29" s="3">
        <v>166.2</v>
      </c>
      <c r="G29" s="3">
        <v>126.7</v>
      </c>
      <c r="H29" s="3">
        <v>86.7</v>
      </c>
      <c r="I29" s="3">
        <v>79.499999999999986</v>
      </c>
      <c r="J29" s="3">
        <v>25.5</v>
      </c>
      <c r="K29" s="3">
        <v>26.7</v>
      </c>
      <c r="L29" s="3">
        <v>69.7</v>
      </c>
      <c r="M29" s="3">
        <v>54.3</v>
      </c>
      <c r="N29" s="3">
        <v>35.9</v>
      </c>
      <c r="O29" s="3">
        <v>5.6</v>
      </c>
      <c r="P29" s="3">
        <v>9.6999999999999993</v>
      </c>
      <c r="Q29" s="3">
        <v>7.333333333333333</v>
      </c>
      <c r="R29" s="3">
        <v>18.666666666666668</v>
      </c>
      <c r="S29" s="3">
        <v>11</v>
      </c>
      <c r="T29" s="3">
        <v>16.666666666666668</v>
      </c>
      <c r="U29" s="3">
        <v>10.666666666666666</v>
      </c>
      <c r="V29" s="3">
        <v>15.333333333333334</v>
      </c>
      <c r="W29" s="3">
        <v>14.333333333333334</v>
      </c>
      <c r="X29" s="3">
        <v>17.666666666666668</v>
      </c>
      <c r="Y29" s="3">
        <v>21</v>
      </c>
      <c r="Z29" s="3">
        <f>SUM(Q29:Y29)</f>
        <v>132.66666666666669</v>
      </c>
      <c r="AA29" s="4">
        <v>541.4</v>
      </c>
      <c r="AB29" s="4">
        <v>59.150000000000006</v>
      </c>
      <c r="AC29" s="4">
        <v>6.1</v>
      </c>
      <c r="AD29" s="3">
        <v>61.777999999999999</v>
      </c>
      <c r="AE29" s="3">
        <v>1.0447</v>
      </c>
      <c r="AF29" s="3">
        <v>23.3</v>
      </c>
      <c r="AG29" s="3">
        <v>14.367000000000001</v>
      </c>
      <c r="AH29" s="3">
        <v>47.411000000000001</v>
      </c>
      <c r="AI29" s="3">
        <f>0.286+(0.195*((F29^2)/AA29)+(0.385*AD29))</f>
        <v>34.019506357591432</v>
      </c>
      <c r="AJ29" s="3">
        <f>1.579+(((F29^2)/AA29)*0.055)+(0.127*AD29)+(0.006*((F29^2)/AB29))</f>
        <v>15.032865660171602</v>
      </c>
      <c r="AK29" s="3">
        <f>AI29-AJ29</f>
        <v>18.98664069741983</v>
      </c>
      <c r="AL29" s="3">
        <f>((J29^2)/(4*3.14159))</f>
        <v>51.745294580132992</v>
      </c>
      <c r="AM29" s="3">
        <f>((J29-((3.14159)*(R29/10)))^2)/(4*3.14159)</f>
        <v>30.681968535688547</v>
      </c>
      <c r="AN29" s="3">
        <f>AL29-AM29</f>
        <v>21.063326044444445</v>
      </c>
      <c r="AO29" s="3">
        <f>(AN29/AL29)*100</f>
        <v>40.70578052623835</v>
      </c>
      <c r="AP29" s="5">
        <f>((N29^2)/(4*3.14159))</f>
        <v>102.56032773213563</v>
      </c>
      <c r="AQ29" s="5">
        <f>((N29-((3.14159)*(X29/10)))^2)/(4*3.14159)</f>
        <v>73.299973929357861</v>
      </c>
      <c r="AR29" s="3">
        <f>AP29-AQ29</f>
        <v>29.260353802777772</v>
      </c>
      <c r="AS29" s="3">
        <f>(AR29/AP29)*100</f>
        <v>28.529894989414618</v>
      </c>
      <c r="AT29" s="1">
        <v>26.6</v>
      </c>
      <c r="AU29" s="1">
        <v>18</v>
      </c>
    </row>
    <row r="30" spans="1:47" x14ac:dyDescent="0.3">
      <c r="A30" s="1">
        <v>48</v>
      </c>
      <c r="B30" s="2">
        <v>17.767123287671232</v>
      </c>
      <c r="C30" s="3">
        <v>7.7671232876712324</v>
      </c>
      <c r="D30" s="3">
        <v>0</v>
      </c>
      <c r="E30" s="3">
        <v>8</v>
      </c>
      <c r="F30" s="3">
        <v>158.1</v>
      </c>
      <c r="G30" s="3">
        <v>124</v>
      </c>
      <c r="H30" s="3">
        <v>84</v>
      </c>
      <c r="I30" s="3">
        <v>74.099999999999994</v>
      </c>
      <c r="J30" s="3">
        <v>23.5</v>
      </c>
      <c r="K30" s="3">
        <v>24</v>
      </c>
      <c r="L30" s="3">
        <v>65.2</v>
      </c>
      <c r="M30" s="3">
        <v>46.6</v>
      </c>
      <c r="N30" s="3">
        <v>32.200000000000003</v>
      </c>
      <c r="O30" s="3">
        <v>5.5</v>
      </c>
      <c r="P30" s="3">
        <v>8.6</v>
      </c>
      <c r="Q30" s="3">
        <v>5.333333333333333</v>
      </c>
      <c r="R30" s="3">
        <v>10</v>
      </c>
      <c r="S30" s="3">
        <v>8</v>
      </c>
      <c r="T30" s="3">
        <v>15.666666666666666</v>
      </c>
      <c r="U30" s="3">
        <v>5.333333333333333</v>
      </c>
      <c r="V30" s="3">
        <v>12.666666666666666</v>
      </c>
      <c r="W30" s="3">
        <v>15.333333333333334</v>
      </c>
      <c r="X30" s="3">
        <v>8.6666666666666661</v>
      </c>
      <c r="Y30" s="3">
        <v>9</v>
      </c>
      <c r="Z30" s="3">
        <f>SUM(Q30:Y30)</f>
        <v>90</v>
      </c>
      <c r="AA30" s="4">
        <v>560.35</v>
      </c>
      <c r="AB30" s="4">
        <v>65.95</v>
      </c>
      <c r="AC30" s="4">
        <v>6.6</v>
      </c>
      <c r="AD30" s="3">
        <v>47.04</v>
      </c>
      <c r="AE30" s="3">
        <v>1.0599000000000001</v>
      </c>
      <c r="AF30" s="3">
        <v>17</v>
      </c>
      <c r="AG30" s="3">
        <v>7.99</v>
      </c>
      <c r="AH30" s="3">
        <v>39.049999999999997</v>
      </c>
      <c r="AI30" s="3">
        <f>0.286+(0.195*((F30^2)/AA30)+(0.385*AD30))</f>
        <v>27.094791987150884</v>
      </c>
      <c r="AJ30" s="3">
        <f>1.579+(((F30^2)/AA30)*0.055)+(0.127*AD30)+(0.006*((F30^2)/AB30))</f>
        <v>12.280523559448147</v>
      </c>
      <c r="AK30" s="3">
        <f>AI30-AJ30</f>
        <v>14.814268427702737</v>
      </c>
      <c r="AL30" s="3">
        <f>((J30^2)/(4*3.14159))</f>
        <v>43.946695781435515</v>
      </c>
      <c r="AM30" s="3">
        <f>((J30-((3.14159)*(R30/10)))^2)/(4*3.14159)</f>
        <v>32.98209328143551</v>
      </c>
      <c r="AN30" s="3">
        <f>AL30-AM30</f>
        <v>10.964602500000005</v>
      </c>
      <c r="AO30" s="3">
        <f>(AN30/AL30)*100</f>
        <v>24.949776780787698</v>
      </c>
      <c r="AP30" s="5">
        <f>((N30^2)/(4*3.14159))</f>
        <v>82.509175290219304</v>
      </c>
      <c r="AQ30" s="5">
        <f>((N30-((3.14159)*(X30/10)))^2)/(4*3.14159)</f>
        <v>69.14576274577486</v>
      </c>
      <c r="AR30" s="3">
        <f>AP30-AQ30</f>
        <v>13.363412544444444</v>
      </c>
      <c r="AS30" s="3">
        <f>(AR30/AP30)*100</f>
        <v>16.196274532425914</v>
      </c>
      <c r="AT30" s="1">
        <v>29.2</v>
      </c>
      <c r="AU30" s="1"/>
    </row>
    <row r="31" spans="1:47" x14ac:dyDescent="0.3">
      <c r="A31" s="1">
        <v>55</v>
      </c>
      <c r="B31" s="2">
        <v>17.972602739726028</v>
      </c>
      <c r="C31" s="3">
        <v>4.9726027397260282</v>
      </c>
      <c r="D31" s="3">
        <v>0</v>
      </c>
      <c r="E31" s="3">
        <v>8</v>
      </c>
      <c r="F31" s="3">
        <v>159.4</v>
      </c>
      <c r="G31" s="3">
        <v>127.1</v>
      </c>
      <c r="H31" s="3">
        <v>87.1</v>
      </c>
      <c r="I31" s="3">
        <v>72.300000000000011</v>
      </c>
      <c r="J31" s="3">
        <v>25.3</v>
      </c>
      <c r="K31" s="3">
        <v>25.7</v>
      </c>
      <c r="L31" s="3">
        <v>63.6</v>
      </c>
      <c r="M31" s="3">
        <v>49</v>
      </c>
      <c r="N31" s="3">
        <v>34.5</v>
      </c>
      <c r="O31" s="3">
        <v>5.7</v>
      </c>
      <c r="P31" s="3">
        <v>9.5</v>
      </c>
      <c r="Q31" s="3">
        <v>4.666666666666667</v>
      </c>
      <c r="R31" s="3">
        <v>13.666666666666666</v>
      </c>
      <c r="S31" s="3">
        <v>7</v>
      </c>
      <c r="T31" s="3">
        <v>8</v>
      </c>
      <c r="U31" s="3">
        <v>6.333333333333333</v>
      </c>
      <c r="V31" s="3">
        <v>9</v>
      </c>
      <c r="W31" s="3">
        <v>18.666666666666668</v>
      </c>
      <c r="X31" s="3">
        <v>15.666666666666666</v>
      </c>
      <c r="Y31" s="3">
        <v>14.666666666666666</v>
      </c>
      <c r="Z31" s="3">
        <f>SUM(Q31:Y31)</f>
        <v>97.666666666666671</v>
      </c>
      <c r="AA31" s="4">
        <v>557.95000000000005</v>
      </c>
      <c r="AB31" s="4">
        <v>67.099999999999994</v>
      </c>
      <c r="AC31" s="4">
        <v>6.85</v>
      </c>
      <c r="AD31" s="3">
        <v>51.188000000000002</v>
      </c>
      <c r="AE31" s="3">
        <v>1.0651999999999999</v>
      </c>
      <c r="AF31" s="3">
        <v>14.8</v>
      </c>
      <c r="AG31" s="3">
        <v>7.5880000000000001</v>
      </c>
      <c r="AH31" s="3">
        <v>43.6</v>
      </c>
      <c r="AI31" s="3">
        <f>0.286+(0.195*((F31^2)/AA31)+(0.385*AD31))</f>
        <v>28.873441295815038</v>
      </c>
      <c r="AJ31" s="3">
        <f>1.579+(((F31^2)/AA31)*0.055)+(0.127*AD31)+(0.006*((F31^2)/AB31))</f>
        <v>12.856493173923758</v>
      </c>
      <c r="AK31" s="3">
        <f>AI31-AJ31</f>
        <v>16.016948121891282</v>
      </c>
      <c r="AL31" s="3">
        <f>((J31^2)/(4*3.14159))</f>
        <v>50.936786786308851</v>
      </c>
      <c r="AM31" s="3">
        <f>((J31-((3.14159)*(R31/10)))^2)/(4*3.14159)</f>
        <v>35.115401450197737</v>
      </c>
      <c r="AN31" s="3">
        <f>AL31-AM31</f>
        <v>15.821385336111113</v>
      </c>
      <c r="AO31" s="3">
        <f>(AN31/AL31)*100</f>
        <v>31.060823295519885</v>
      </c>
      <c r="AP31" s="5">
        <f>((N31^2)/(4*3.14159))</f>
        <v>94.717165511731324</v>
      </c>
      <c r="AQ31" s="5">
        <f>((N31-((3.14159)*(X31/10)))^2)/(4*3.14159)</f>
        <v>69.61988004228688</v>
      </c>
      <c r="AR31" s="3">
        <f>AP31-AQ31</f>
        <v>25.097285469444444</v>
      </c>
      <c r="AS31" s="3">
        <f>(AR31/AP31)*100</f>
        <v>26.497082481143281</v>
      </c>
      <c r="AT31" s="1">
        <v>35.5</v>
      </c>
      <c r="AU31" s="1"/>
    </row>
    <row r="32" spans="1:47" x14ac:dyDescent="0.3">
      <c r="A32" s="1">
        <v>50</v>
      </c>
      <c r="B32" s="2">
        <v>18.873972602739727</v>
      </c>
      <c r="C32" s="3">
        <v>6.8739726027397268</v>
      </c>
      <c r="D32" s="3">
        <v>0</v>
      </c>
      <c r="E32" s="3">
        <v>8</v>
      </c>
      <c r="F32" s="3">
        <v>167.4</v>
      </c>
      <c r="G32" s="3">
        <v>129.30000000000001</v>
      </c>
      <c r="H32" s="3">
        <v>89.300000000000011</v>
      </c>
      <c r="I32" s="3">
        <v>78.099999999999994</v>
      </c>
      <c r="J32" s="3">
        <v>24.9</v>
      </c>
      <c r="K32" s="3">
        <v>26.8</v>
      </c>
      <c r="L32" s="3">
        <v>66.8</v>
      </c>
      <c r="M32" s="3">
        <v>58.3</v>
      </c>
      <c r="N32" s="3">
        <v>36.200000000000003</v>
      </c>
      <c r="O32" s="3">
        <v>5.8</v>
      </c>
      <c r="P32" s="3">
        <v>9</v>
      </c>
      <c r="Q32" s="3">
        <v>4</v>
      </c>
      <c r="R32" s="3">
        <v>17.333333333333332</v>
      </c>
      <c r="S32" s="3">
        <v>10</v>
      </c>
      <c r="T32" s="3">
        <v>12.666666666666666</v>
      </c>
      <c r="U32" s="3">
        <v>4</v>
      </c>
      <c r="V32" s="3">
        <v>8</v>
      </c>
      <c r="W32" s="3">
        <v>21.333333333333332</v>
      </c>
      <c r="X32" s="3">
        <v>15.666666666666666</v>
      </c>
      <c r="Y32" s="3">
        <v>24</v>
      </c>
      <c r="Z32" s="3">
        <f>SUM(Q32:Y32)</f>
        <v>117</v>
      </c>
      <c r="AA32" s="4">
        <v>568.4</v>
      </c>
      <c r="AB32" s="4">
        <v>66.849999999999994</v>
      </c>
      <c r="AC32" s="4">
        <v>6.6</v>
      </c>
      <c r="AD32" s="3">
        <v>58.845999999999997</v>
      </c>
      <c r="AE32" s="3">
        <v>1.0494000000000001</v>
      </c>
      <c r="AF32" s="3">
        <v>21.3</v>
      </c>
      <c r="AG32" s="3">
        <v>12.535</v>
      </c>
      <c r="AH32" s="3">
        <v>46.311</v>
      </c>
      <c r="AI32" s="3">
        <f>0.286+(0.195*((F32^2)/AA32)+(0.385*AD32))</f>
        <v>32.555429563687547</v>
      </c>
      <c r="AJ32" s="3">
        <f>1.579+(((F32^2)/AA32)*0.055)+(0.127*AD32)+(0.006*((F32^2)/AB32))</f>
        <v>14.279135715803706</v>
      </c>
      <c r="AK32" s="3">
        <f>AI32-AJ32</f>
        <v>18.276293847883842</v>
      </c>
      <c r="AL32" s="3">
        <f>((J32^2)/(4*3.14159))</f>
        <v>49.338869807963476</v>
      </c>
      <c r="AM32" s="3">
        <f>((J32-((3.14159)*(R32/10)))^2)/(4*3.14159)</f>
        <v>30.11855296351904</v>
      </c>
      <c r="AN32" s="3">
        <f>AL32-AM32</f>
        <v>19.220316844444437</v>
      </c>
      <c r="AO32" s="3">
        <f>(AN32/AL32)*100</f>
        <v>38.955729872317029</v>
      </c>
      <c r="AP32" s="5">
        <f>((N32^2)/(4*3.14159))</f>
        <v>104.28158989556246</v>
      </c>
      <c r="AQ32" s="5">
        <f>((N32-((3.14159)*(X32/10)))^2)/(4*3.14159)</f>
        <v>77.852637759451341</v>
      </c>
      <c r="AR32" s="3">
        <f>AP32-AQ32</f>
        <v>26.428952136111121</v>
      </c>
      <c r="AS32" s="3">
        <f>(AR32/AP32)*100</f>
        <v>25.343833137353961</v>
      </c>
      <c r="AT32" s="1"/>
      <c r="AU32" s="1"/>
    </row>
    <row r="33" spans="1:47" x14ac:dyDescent="0.3">
      <c r="A33" s="1">
        <v>5</v>
      </c>
      <c r="B33" s="2">
        <v>19.936986301369863</v>
      </c>
      <c r="C33" s="3">
        <v>7.9369863013698634</v>
      </c>
      <c r="D33" s="3">
        <v>0</v>
      </c>
      <c r="E33" s="3">
        <v>12</v>
      </c>
      <c r="F33" s="3">
        <v>167.6</v>
      </c>
      <c r="G33" s="3">
        <v>129.5</v>
      </c>
      <c r="H33" s="3">
        <v>89.5</v>
      </c>
      <c r="I33" s="3">
        <v>78.099999999999994</v>
      </c>
      <c r="J33" s="3">
        <v>27</v>
      </c>
      <c r="K33" s="3">
        <v>27.9</v>
      </c>
      <c r="L33" s="3">
        <v>71.400000000000006</v>
      </c>
      <c r="M33" s="3">
        <v>53.7</v>
      </c>
      <c r="N33" s="3">
        <v>34.700000000000003</v>
      </c>
      <c r="O33" s="3">
        <v>5.8</v>
      </c>
      <c r="P33" s="3">
        <v>8.9</v>
      </c>
      <c r="Q33" s="3">
        <v>9</v>
      </c>
      <c r="R33" s="3">
        <v>13.333333333333334</v>
      </c>
      <c r="S33" s="3">
        <v>12</v>
      </c>
      <c r="T33" s="3">
        <v>12.333333333333334</v>
      </c>
      <c r="U33" s="3">
        <v>8.5</v>
      </c>
      <c r="V33" s="3">
        <v>12</v>
      </c>
      <c r="W33" s="3">
        <v>18</v>
      </c>
      <c r="X33" s="3">
        <v>13</v>
      </c>
      <c r="Y33" s="3">
        <v>12.666666666666666</v>
      </c>
      <c r="Z33" s="3">
        <f>SUM(Q33:Y33)</f>
        <v>110.83333333333334</v>
      </c>
      <c r="AA33" s="4">
        <v>569.20000000000005</v>
      </c>
      <c r="AB33" s="4">
        <v>62.3</v>
      </c>
      <c r="AC33" s="4">
        <v>6.1</v>
      </c>
      <c r="AD33" s="3">
        <v>63.408999999999999</v>
      </c>
      <c r="AE33" s="3">
        <v>1.0432999999999999</v>
      </c>
      <c r="AF33" s="3">
        <v>23.8</v>
      </c>
      <c r="AG33" s="3">
        <v>15.106</v>
      </c>
      <c r="AH33" s="3">
        <v>48.302999999999997</v>
      </c>
      <c r="AI33" s="3">
        <f>0.286+(0.195*((F33^2)/AA33)+(0.385*AD33))</f>
        <v>34.32162592761771</v>
      </c>
      <c r="AJ33" s="3">
        <f>1.579+(((F33^2)/AA33)*0.055)+(0.127*AD33)+(0.006*((F33^2)/AB33))</f>
        <v>15.051441713296464</v>
      </c>
      <c r="AK33" s="3">
        <f>AI33-AJ33</f>
        <v>19.270184214321247</v>
      </c>
      <c r="AL33" s="3">
        <f>((J33^2)/(4*3.14159))</f>
        <v>58.012025757657746</v>
      </c>
      <c r="AM33" s="3">
        <f>((J33-((3.14159)*(R33/10)))^2)/(4*3.14159)</f>
        <v>41.408287979879972</v>
      </c>
      <c r="AN33" s="3">
        <f>AL33-AM33</f>
        <v>16.603737777777773</v>
      </c>
      <c r="AO33" s="3">
        <f>(AN33/AL33)*100</f>
        <v>28.621199761475381</v>
      </c>
      <c r="AP33" s="5">
        <f>((N33^2)/(4*3.14159))</f>
        <v>95.818518648200453</v>
      </c>
      <c r="AQ33" s="5">
        <f>((N33-((3.14159)*(X33/10)))^2)/(4*3.14159)</f>
        <v>74.590840423200447</v>
      </c>
      <c r="AR33" s="3">
        <f>AP33-AQ33</f>
        <v>21.227678225000005</v>
      </c>
      <c r="AS33" s="3">
        <f>(AR33/AP33)*100</f>
        <v>22.154045506524515</v>
      </c>
      <c r="AT33" s="1">
        <v>27</v>
      </c>
      <c r="AU33" s="1">
        <v>18</v>
      </c>
    </row>
    <row r="34" spans="1:47" x14ac:dyDescent="0.3">
      <c r="A34" s="1">
        <v>6</v>
      </c>
      <c r="B34" s="2">
        <v>20.427397260273974</v>
      </c>
      <c r="C34" s="3">
        <v>16.427397260273974</v>
      </c>
      <c r="D34" s="3">
        <v>0</v>
      </c>
      <c r="E34" s="3">
        <v>12</v>
      </c>
      <c r="F34" s="3">
        <v>160</v>
      </c>
      <c r="G34" s="3">
        <v>123.1</v>
      </c>
      <c r="H34" s="3">
        <v>83.1</v>
      </c>
      <c r="I34" s="3">
        <v>76.900000000000006</v>
      </c>
      <c r="J34" s="3">
        <v>27.6</v>
      </c>
      <c r="K34" s="3">
        <v>29</v>
      </c>
      <c r="L34" s="3">
        <v>74.400000000000006</v>
      </c>
      <c r="M34" s="3">
        <v>55</v>
      </c>
      <c r="N34" s="3">
        <v>34.5</v>
      </c>
      <c r="O34" s="3">
        <v>5.7</v>
      </c>
      <c r="P34" s="3">
        <v>10.4</v>
      </c>
      <c r="Q34" s="3">
        <v>4.666666666666667</v>
      </c>
      <c r="R34" s="3">
        <v>14.833333333333334</v>
      </c>
      <c r="S34" s="3">
        <v>10</v>
      </c>
      <c r="T34" s="3">
        <v>12.833333333333334</v>
      </c>
      <c r="U34" s="3">
        <v>8</v>
      </c>
      <c r="V34" s="3">
        <v>8.1666666666666661</v>
      </c>
      <c r="W34" s="3">
        <v>23</v>
      </c>
      <c r="X34" s="3">
        <v>10.666666666666666</v>
      </c>
      <c r="Y34" s="3">
        <v>16</v>
      </c>
      <c r="Z34" s="3">
        <f>SUM(Q34:Y34)</f>
        <v>108.16666666666667</v>
      </c>
      <c r="AA34" s="4">
        <v>473.75</v>
      </c>
      <c r="AB34" s="4">
        <v>65.8</v>
      </c>
      <c r="AC34" s="4">
        <v>7.85</v>
      </c>
      <c r="AD34" s="3">
        <v>59.667000000000002</v>
      </c>
      <c r="AE34" s="3">
        <v>1.0548999999999999</v>
      </c>
      <c r="AF34" s="3">
        <v>19</v>
      </c>
      <c r="AG34" s="3">
        <v>11.34</v>
      </c>
      <c r="AH34" s="3">
        <v>48.326999999999998</v>
      </c>
      <c r="AI34" s="3">
        <f>0.286+(0.195*((F34^2)/AA34)+(0.385*AD34))</f>
        <v>33.794998166226918</v>
      </c>
      <c r="AJ34" s="3">
        <f>1.579+(((F34^2)/AA34)*0.055)+(0.127*AD34)+(0.006*((F34^2)/AB34))</f>
        <v>14.463087166828402</v>
      </c>
      <c r="AK34" s="3">
        <f>AI34-AJ34</f>
        <v>19.331910999398517</v>
      </c>
      <c r="AL34" s="3">
        <f>((J34^2)/(4*3.14159))</f>
        <v>60.618985927508056</v>
      </c>
      <c r="AM34" s="3">
        <f>((J34-((3.14159)*(R34/10)))^2)/(4*3.14159)</f>
        <v>41.877078593480277</v>
      </c>
      <c r="AN34" s="3">
        <f>AL34-AM34</f>
        <v>18.741907334027779</v>
      </c>
      <c r="AO34" s="3">
        <f>(AN34/AL34)*100</f>
        <v>30.91755338243453</v>
      </c>
      <c r="AP34" s="5">
        <f>((N34^2)/(4*3.14159))</f>
        <v>94.717165511731324</v>
      </c>
      <c r="AQ34" s="5">
        <f>((N34-((3.14159)*(X34/10)))^2)/(4*3.14159)</f>
        <v>77.210773333953554</v>
      </c>
      <c r="AR34" s="3">
        <f>AP34-AQ34</f>
        <v>17.506392177777769</v>
      </c>
      <c r="AS34" s="3">
        <f>(AR34/AP34)*100</f>
        <v>18.482808351786552</v>
      </c>
      <c r="AT34" s="1">
        <v>31.6</v>
      </c>
      <c r="AU34" s="1">
        <v>18.5</v>
      </c>
    </row>
    <row r="35" spans="1:47" x14ac:dyDescent="0.3">
      <c r="A35" s="1">
        <v>17</v>
      </c>
      <c r="B35" s="2">
        <v>21.36986301369863</v>
      </c>
      <c r="C35" s="3">
        <v>10.36986301369863</v>
      </c>
      <c r="D35" s="3">
        <v>0</v>
      </c>
      <c r="E35" s="3">
        <v>12</v>
      </c>
      <c r="F35" s="3">
        <v>164.1</v>
      </c>
      <c r="G35" s="3">
        <v>127.1</v>
      </c>
      <c r="H35" s="3">
        <v>87.1</v>
      </c>
      <c r="I35" s="3">
        <v>77</v>
      </c>
      <c r="J35" s="3">
        <v>23.6</v>
      </c>
      <c r="K35" s="3">
        <v>25.1</v>
      </c>
      <c r="L35" s="3">
        <v>70.599999999999994</v>
      </c>
      <c r="M35" s="3">
        <v>48.7</v>
      </c>
      <c r="N35" s="3">
        <v>35</v>
      </c>
      <c r="O35" s="3">
        <v>5.6</v>
      </c>
      <c r="P35" s="3">
        <v>10.3</v>
      </c>
      <c r="Q35" s="3">
        <v>4.166666666666667</v>
      </c>
      <c r="R35" s="3">
        <v>10.833333333333334</v>
      </c>
      <c r="S35" s="3">
        <v>7.666666666666667</v>
      </c>
      <c r="T35" s="3">
        <v>8</v>
      </c>
      <c r="U35" s="3">
        <v>4.5</v>
      </c>
      <c r="V35" s="3">
        <v>8</v>
      </c>
      <c r="W35" s="3">
        <v>14</v>
      </c>
      <c r="X35" s="3">
        <v>8.3333333333333339</v>
      </c>
      <c r="Y35" s="3">
        <v>9</v>
      </c>
      <c r="Z35" s="3">
        <f>SUM(Q35:Y35)</f>
        <v>74.5</v>
      </c>
      <c r="AA35" s="4">
        <v>552.90000000000009</v>
      </c>
      <c r="AB35" s="4">
        <v>65.5</v>
      </c>
      <c r="AC35" s="4">
        <v>6.65</v>
      </c>
      <c r="AD35" s="3">
        <v>53.981999999999999</v>
      </c>
      <c r="AE35" s="3">
        <v>1.0598000000000001</v>
      </c>
      <c r="AF35" s="3">
        <v>17</v>
      </c>
      <c r="AG35" s="3">
        <v>9.1950000000000003</v>
      </c>
      <c r="AH35" s="3">
        <v>44.786999999999999</v>
      </c>
      <c r="AI35" s="3">
        <f>0.286+(0.195*((F35^2)/AA35)+(0.385*AD35))</f>
        <v>30.56647992946283</v>
      </c>
      <c r="AJ35" s="3">
        <f>1.579+(((F35^2)/AA35)*0.055)+(0.127*AD35)+(0.006*((F35^2)/AB35))</f>
        <v>13.580231868145614</v>
      </c>
      <c r="AK35" s="3">
        <f>AI35-AJ35</f>
        <v>16.986248061317216</v>
      </c>
      <c r="AL35" s="3">
        <f>((J35^2)/(4*3.14159))</f>
        <v>44.321505989005573</v>
      </c>
      <c r="AM35" s="3">
        <f>((J35-((3.14159)*(R35/10)))^2)/(4*3.14159)</f>
        <v>32.459923888311131</v>
      </c>
      <c r="AN35" s="3">
        <f>AL35-AM35</f>
        <v>11.861582100694442</v>
      </c>
      <c r="AO35" s="3">
        <f>(AN35/AL35)*100</f>
        <v>26.762588129647121</v>
      </c>
      <c r="AP35" s="5">
        <f>((N35^2)/(4*3.14159))</f>
        <v>97.482484983718436</v>
      </c>
      <c r="AQ35" s="5">
        <f>((N35-((3.14159)*(X35/10)))^2)/(4*3.14159)</f>
        <v>83.444566580940659</v>
      </c>
      <c r="AR35" s="3">
        <f>AP35-AQ35</f>
        <v>14.037918402777777</v>
      </c>
      <c r="AS35" s="3">
        <f>(AR35/AP35)*100</f>
        <v>14.400451942851472</v>
      </c>
      <c r="AT35" s="1">
        <v>30.6</v>
      </c>
      <c r="AU35" s="1">
        <v>19</v>
      </c>
    </row>
    <row r="36" spans="1:47" x14ac:dyDescent="0.3">
      <c r="A36" s="1">
        <v>2</v>
      </c>
      <c r="B36" s="2">
        <v>21.495890410958904</v>
      </c>
      <c r="C36" s="3">
        <v>12.495890410958904</v>
      </c>
      <c r="D36" s="3">
        <v>0</v>
      </c>
      <c r="E36" s="3">
        <v>12</v>
      </c>
      <c r="F36" s="3">
        <v>163.69999999999999</v>
      </c>
      <c r="G36" s="3">
        <v>128.19999999999999</v>
      </c>
      <c r="H36" s="3">
        <v>88.199999999999989</v>
      </c>
      <c r="I36" s="3">
        <v>75.5</v>
      </c>
      <c r="J36" s="3">
        <v>27.3</v>
      </c>
      <c r="K36" s="3">
        <v>28.7</v>
      </c>
      <c r="L36" s="3">
        <v>71.599999999999994</v>
      </c>
      <c r="M36" s="3">
        <v>54.3</v>
      </c>
      <c r="N36" s="3">
        <v>36.700000000000003</v>
      </c>
      <c r="O36" s="3">
        <v>5.7</v>
      </c>
      <c r="P36" s="3">
        <v>8.8000000000000007</v>
      </c>
      <c r="Q36" s="3">
        <v>9</v>
      </c>
      <c r="R36" s="3">
        <v>14</v>
      </c>
      <c r="S36" s="3">
        <v>11</v>
      </c>
      <c r="T36" s="3">
        <v>8.1666666666666661</v>
      </c>
      <c r="U36" s="3">
        <v>7</v>
      </c>
      <c r="V36" s="3">
        <v>10</v>
      </c>
      <c r="W36" s="3">
        <v>20</v>
      </c>
      <c r="X36" s="3">
        <v>12</v>
      </c>
      <c r="Y36" s="3">
        <v>14</v>
      </c>
      <c r="Z36" s="3">
        <f>SUM(Q36:Y36)</f>
        <v>105.16666666666666</v>
      </c>
      <c r="AA36" s="4">
        <v>505.15</v>
      </c>
      <c r="AB36" s="4">
        <v>59.35</v>
      </c>
      <c r="AC36" s="4">
        <v>6.6</v>
      </c>
      <c r="AD36" s="3">
        <v>62.033000000000001</v>
      </c>
      <c r="AE36" s="3">
        <v>1.0452999999999999</v>
      </c>
      <c r="AF36" s="3">
        <v>23</v>
      </c>
      <c r="AG36" s="3">
        <v>14.254</v>
      </c>
      <c r="AH36" s="3">
        <v>47.779000000000003</v>
      </c>
      <c r="AI36" s="3">
        <f>0.286+(0.195*((F36^2)/AA36)+(0.385*AD36))</f>
        <v>34.51325523260418</v>
      </c>
      <c r="AJ36" s="3">
        <f>1.579+(((F36^2)/AA36)*0.055)+(0.127*AD36)+(0.006*((F36^2)/AB36))</f>
        <v>15.08400243125554</v>
      </c>
      <c r="AK36" s="3">
        <f>AI36-AJ36</f>
        <v>19.429252801348639</v>
      </c>
      <c r="AL36" s="3">
        <f>((J36^2)/(4*3.14159))</f>
        <v>59.308343864094304</v>
      </c>
      <c r="AM36" s="3">
        <f>((J36-((3.14159)*(R36/10)))^2)/(4*3.14159)</f>
        <v>41.73772296409431</v>
      </c>
      <c r="AN36" s="3">
        <f>AL36-AM36</f>
        <v>17.570620899999994</v>
      </c>
      <c r="AO36" s="3">
        <f>(AN36/AL36)*100</f>
        <v>29.625883569204458</v>
      </c>
      <c r="AP36" s="5">
        <f>((N36^2)/(4*3.14159))</f>
        <v>107.18219118344534</v>
      </c>
      <c r="AQ36" s="5">
        <f>((N36-((3.14159)*(X36/10)))^2)/(4*3.14159)</f>
        <v>86.293163583445335</v>
      </c>
      <c r="AR36" s="3">
        <f>AP36-AQ36</f>
        <v>20.889027600000006</v>
      </c>
      <c r="AS36" s="3">
        <f>(AR36/AP36)*100</f>
        <v>19.489270903454329</v>
      </c>
      <c r="AT36" s="1">
        <v>28.6</v>
      </c>
      <c r="AU36" s="1"/>
    </row>
    <row r="37" spans="1:47" x14ac:dyDescent="0.3">
      <c r="A37" s="1">
        <v>21</v>
      </c>
      <c r="B37" s="2">
        <v>21.4986301369863</v>
      </c>
      <c r="C37" s="3">
        <v>13.4986301369863</v>
      </c>
      <c r="D37" s="3">
        <v>0</v>
      </c>
      <c r="E37" s="3">
        <v>12</v>
      </c>
      <c r="F37" s="3">
        <v>178.2</v>
      </c>
      <c r="G37" s="3">
        <v>134.30000000000001</v>
      </c>
      <c r="H37" s="3">
        <v>94.300000000000011</v>
      </c>
      <c r="I37" s="3">
        <v>83.899999999999977</v>
      </c>
      <c r="J37" s="3">
        <v>26.5</v>
      </c>
      <c r="K37" s="3">
        <v>27.8</v>
      </c>
      <c r="L37" s="3">
        <v>72.599999999999994</v>
      </c>
      <c r="M37" s="3">
        <v>53</v>
      </c>
      <c r="N37" s="3">
        <v>35</v>
      </c>
      <c r="O37" s="3">
        <v>6.4</v>
      </c>
      <c r="P37" s="3">
        <v>9.6999999999999993</v>
      </c>
      <c r="Q37" s="3">
        <v>3.8333333333333335</v>
      </c>
      <c r="R37" s="3">
        <v>11.666666666666666</v>
      </c>
      <c r="S37" s="3">
        <v>8</v>
      </c>
      <c r="T37" s="3">
        <v>11</v>
      </c>
      <c r="U37" s="3">
        <v>6</v>
      </c>
      <c r="V37" s="3">
        <v>7</v>
      </c>
      <c r="W37" s="3">
        <v>14</v>
      </c>
      <c r="X37" s="3">
        <v>7</v>
      </c>
      <c r="Y37" s="3">
        <v>9</v>
      </c>
      <c r="Z37" s="3">
        <f>SUM(Q37:Y37)</f>
        <v>77.5</v>
      </c>
      <c r="AA37" s="4">
        <v>545.29999999999995</v>
      </c>
      <c r="AB37" s="4">
        <v>72.45</v>
      </c>
      <c r="AC37" s="4">
        <v>7.5</v>
      </c>
      <c r="AD37" s="3">
        <v>65.736999999999995</v>
      </c>
      <c r="AE37" s="3">
        <v>1.0548999999999999</v>
      </c>
      <c r="AF37" s="3">
        <v>19</v>
      </c>
      <c r="AG37" s="3">
        <v>12.513999999999999</v>
      </c>
      <c r="AH37" s="3">
        <v>53.222999999999999</v>
      </c>
      <c r="AI37" s="3">
        <f>0.286+(0.195*((F37^2)/AA37)+(0.385*AD37))</f>
        <v>36.950460752796623</v>
      </c>
      <c r="AJ37" s="3">
        <f>1.579+(((F37^2)/AA37)*0.055)+(0.127*AD37)+(0.006*((F37^2)/AB37))</f>
        <v>15.760326727058898</v>
      </c>
      <c r="AK37" s="3">
        <f>AI37-AJ37</f>
        <v>21.190134025737727</v>
      </c>
      <c r="AL37" s="3">
        <f>((J37^2)/(4*3.14159))</f>
        <v>55.883326595768388</v>
      </c>
      <c r="AM37" s="3">
        <f>((J37-((3.14159)*(R37/10)))^2)/(4*3.14159)</f>
        <v>41.494006526323936</v>
      </c>
      <c r="AN37" s="3">
        <f>AL37-AM37</f>
        <v>14.389320069444452</v>
      </c>
      <c r="AO37" s="3">
        <f>(AN37/AL37)*100</f>
        <v>25.748860968011954</v>
      </c>
      <c r="AP37" s="5">
        <f>((N37^2)/(4*3.14159))</f>
        <v>97.482484983718436</v>
      </c>
      <c r="AQ37" s="5">
        <f>((N37-((3.14159)*(X37/10)))^2)/(4*3.14159)</f>
        <v>85.617329758718455</v>
      </c>
      <c r="AR37" s="3">
        <f>AP37-AQ37</f>
        <v>11.865155224999981</v>
      </c>
      <c r="AS37" s="3">
        <f>(AR37/AP37)*100</f>
        <v>12.171576490875982</v>
      </c>
      <c r="AT37" s="1"/>
      <c r="AU37" s="1"/>
    </row>
    <row r="38" spans="1:47" x14ac:dyDescent="0.3">
      <c r="A38" s="1">
        <v>23</v>
      </c>
      <c r="B38" s="2">
        <v>21.649315068493152</v>
      </c>
      <c r="C38" s="3">
        <v>17.649315068493152</v>
      </c>
      <c r="D38" s="3">
        <v>0</v>
      </c>
      <c r="E38" s="3">
        <v>12</v>
      </c>
      <c r="F38" s="3">
        <v>170.6</v>
      </c>
      <c r="G38" s="3">
        <v>131.80000000000001</v>
      </c>
      <c r="H38" s="3">
        <v>91.800000000000011</v>
      </c>
      <c r="I38" s="3">
        <v>78.799999999999983</v>
      </c>
      <c r="J38" s="3">
        <v>26.1</v>
      </c>
      <c r="K38" s="3">
        <v>28.3</v>
      </c>
      <c r="L38" s="3">
        <v>67</v>
      </c>
      <c r="M38" s="3">
        <v>55.3</v>
      </c>
      <c r="N38" s="3">
        <v>37.9</v>
      </c>
      <c r="O38" s="3">
        <v>6.1</v>
      </c>
      <c r="P38" s="3">
        <v>10.4</v>
      </c>
      <c r="Q38" s="3">
        <v>8</v>
      </c>
      <c r="R38" s="3">
        <v>11.5</v>
      </c>
      <c r="S38" s="3">
        <v>6.166666666666667</v>
      </c>
      <c r="T38" s="3">
        <v>11</v>
      </c>
      <c r="U38" s="3">
        <v>5.166666666666667</v>
      </c>
      <c r="V38" s="3">
        <v>9</v>
      </c>
      <c r="W38" s="3">
        <v>17</v>
      </c>
      <c r="X38" s="3">
        <v>11</v>
      </c>
      <c r="Y38" s="3">
        <v>11</v>
      </c>
      <c r="Z38" s="3">
        <f>SUM(Q38:Y38)</f>
        <v>89.833333333333343</v>
      </c>
      <c r="AA38" s="4">
        <v>510.5</v>
      </c>
      <c r="AB38" s="4">
        <v>65</v>
      </c>
      <c r="AC38" s="4">
        <v>7.15</v>
      </c>
      <c r="AD38" s="3">
        <v>61.709000000000003</v>
      </c>
      <c r="AE38" s="3">
        <v>1.0486</v>
      </c>
      <c r="AF38" s="3">
        <v>21.6</v>
      </c>
      <c r="AG38" s="3">
        <v>13.332000000000001</v>
      </c>
      <c r="AH38" s="3">
        <v>48.378</v>
      </c>
      <c r="AI38" s="3">
        <f>0.286+(0.195*((F38^2)/AA38)+(0.385*AD38))</f>
        <v>35.16120339373164</v>
      </c>
      <c r="AJ38" s="3">
        <f>1.579+(((F38^2)/AA38)*0.055)+(0.127*AD38)+(0.006*((F38^2)/AB38))</f>
        <v>15.238230649514051</v>
      </c>
      <c r="AK38" s="3">
        <f>AI38-AJ38</f>
        <v>19.922972744217589</v>
      </c>
      <c r="AL38" s="3">
        <f>((J38^2)/(4*3.14159))</f>
        <v>54.209015180211303</v>
      </c>
      <c r="AM38" s="3">
        <f>((J38-((3.14159)*(R38/10)))^2)/(4*3.14159)</f>
        <v>40.240203373961307</v>
      </c>
      <c r="AN38" s="3">
        <f>AL38-AM38</f>
        <v>13.968811806249995</v>
      </c>
      <c r="AO38" s="3">
        <f>(AN38/AL38)*100</f>
        <v>25.768429402032805</v>
      </c>
      <c r="AP38" s="5">
        <f>((N38^2)/(4*3.14159))</f>
        <v>114.30597245343917</v>
      </c>
      <c r="AQ38" s="5">
        <f>((N38-((3.14159)*(X38/10)))^2)/(4*3.14159)</f>
        <v>94.411303428439197</v>
      </c>
      <c r="AR38" s="3">
        <f>AP38-AQ38</f>
        <v>19.89466902499997</v>
      </c>
      <c r="AS38" s="3">
        <f>(AR38/AP38)*100</f>
        <v>17.404750248814661</v>
      </c>
      <c r="AT38" s="1">
        <v>35.1</v>
      </c>
      <c r="AU38" s="1">
        <v>19.5</v>
      </c>
    </row>
    <row r="39" spans="1:47" x14ac:dyDescent="0.3">
      <c r="A39" s="1">
        <v>12</v>
      </c>
      <c r="B39" s="2">
        <v>21.835616438356166</v>
      </c>
      <c r="C39" s="3">
        <v>16.835616438356166</v>
      </c>
      <c r="D39" s="3">
        <v>0</v>
      </c>
      <c r="E39" s="3">
        <v>12</v>
      </c>
      <c r="F39" s="3">
        <v>174</v>
      </c>
      <c r="G39" s="3">
        <v>129</v>
      </c>
      <c r="H39" s="3">
        <v>89</v>
      </c>
      <c r="I39" s="3">
        <v>85</v>
      </c>
      <c r="J39" s="3">
        <v>27.2</v>
      </c>
      <c r="K39" s="3">
        <v>28.3</v>
      </c>
      <c r="L39" s="3">
        <v>78.8</v>
      </c>
      <c r="M39" s="3">
        <v>55.5</v>
      </c>
      <c r="N39" s="3">
        <v>38.1</v>
      </c>
      <c r="O39" s="3" t="s">
        <v>47</v>
      </c>
      <c r="P39" s="3" t="s">
        <v>47</v>
      </c>
      <c r="Q39" s="3">
        <v>9</v>
      </c>
      <c r="R39" s="3">
        <v>14</v>
      </c>
      <c r="S39" s="3">
        <v>11</v>
      </c>
      <c r="T39" s="3">
        <v>14.333333333333334</v>
      </c>
      <c r="U39" s="3">
        <v>7.333333333333333</v>
      </c>
      <c r="V39" s="3">
        <v>13.666666666666666</v>
      </c>
      <c r="W39" s="3">
        <v>18</v>
      </c>
      <c r="X39" s="3">
        <v>11.333333333333334</v>
      </c>
      <c r="Y39" s="3">
        <v>11</v>
      </c>
      <c r="Z39" s="3">
        <f>SUM(Q39:Y39)</f>
        <v>109.66666666666667</v>
      </c>
      <c r="AA39" s="4">
        <v>533.9</v>
      </c>
      <c r="AB39" s="4">
        <v>51.7</v>
      </c>
      <c r="AC39" s="4">
        <v>5.5</v>
      </c>
      <c r="AD39" s="3">
        <v>67.953000000000003</v>
      </c>
      <c r="AE39" s="3">
        <v>1.0450999999999999</v>
      </c>
      <c r="AF39" s="3">
        <v>23.1</v>
      </c>
      <c r="AG39" s="3">
        <v>15.67</v>
      </c>
      <c r="AH39" s="3">
        <v>52.283000000000001</v>
      </c>
      <c r="AI39" s="3">
        <f>0.286+(0.195*((F39^2)/AA39)+(0.385*AD39))</f>
        <v>37.505818466941378</v>
      </c>
      <c r="AJ39" s="3">
        <f>1.579+(((F39^2)/AA39)*0.055)+(0.127*AD39)+(0.006*((F39^2)/AB39))</f>
        <v>16.841585376159085</v>
      </c>
      <c r="AK39" s="3">
        <f>AI39-AJ39</f>
        <v>20.664233090782293</v>
      </c>
      <c r="AL39" s="3">
        <f>((J39^2)/(4*3.14159))</f>
        <v>58.874646277840199</v>
      </c>
      <c r="AM39" s="3">
        <f>((J39-((3.14159)*(R39/10)))^2)/(4*3.14159)</f>
        <v>41.374025377840205</v>
      </c>
      <c r="AN39" s="3">
        <f>AL39-AM39</f>
        <v>17.500620899999994</v>
      </c>
      <c r="AO39" s="3">
        <f>(AN39/AL39)*100</f>
        <v>29.725224704385262</v>
      </c>
      <c r="AP39" s="5">
        <f>((N39^2)/(4*3.14159))</f>
        <v>115.51555104262492</v>
      </c>
      <c r="AQ39" s="5">
        <f>((N39-((3.14159)*(X39/10)))^2)/(4*3.14159)</f>
        <v>94.934350498180493</v>
      </c>
      <c r="AR39" s="3">
        <f>AP39-AQ39</f>
        <v>20.581200544444428</v>
      </c>
      <c r="AS39" s="3">
        <f>(AR39/AP39)*100</f>
        <v>17.816822374720804</v>
      </c>
      <c r="AT39" s="1">
        <v>29.3</v>
      </c>
      <c r="AU39" s="1">
        <v>18.5</v>
      </c>
    </row>
    <row r="40" spans="1:47" x14ac:dyDescent="0.3">
      <c r="A40" s="1">
        <v>1</v>
      </c>
      <c r="B40" s="2">
        <v>22.263013698630136</v>
      </c>
      <c r="C40" s="3">
        <v>17.263013698630136</v>
      </c>
      <c r="D40" s="3">
        <v>0</v>
      </c>
      <c r="E40" s="3">
        <v>12</v>
      </c>
      <c r="F40" s="3">
        <v>154.5</v>
      </c>
      <c r="G40" s="3">
        <v>123.1</v>
      </c>
      <c r="H40" s="3">
        <v>83.1</v>
      </c>
      <c r="I40" s="3">
        <v>71.400000000000006</v>
      </c>
      <c r="J40" s="3">
        <v>24.6</v>
      </c>
      <c r="K40" s="3">
        <v>26.7</v>
      </c>
      <c r="L40" s="3">
        <v>66.599999999999994</v>
      </c>
      <c r="M40" s="3">
        <v>52.2</v>
      </c>
      <c r="N40" s="3">
        <v>33.6</v>
      </c>
      <c r="O40" s="3">
        <v>5.9</v>
      </c>
      <c r="P40" s="3">
        <v>8.3000000000000007</v>
      </c>
      <c r="Q40" s="3">
        <v>3</v>
      </c>
      <c r="R40" s="3">
        <v>9.8333333333333339</v>
      </c>
      <c r="S40" s="3">
        <v>7</v>
      </c>
      <c r="T40" s="3">
        <v>8.3333333333333339</v>
      </c>
      <c r="U40" s="3">
        <v>4.833333333333333</v>
      </c>
      <c r="V40" s="3">
        <v>7</v>
      </c>
      <c r="W40" s="3">
        <v>12.833333333333334</v>
      </c>
      <c r="X40" s="3">
        <v>6</v>
      </c>
      <c r="Y40" s="3">
        <v>7.666666666666667</v>
      </c>
      <c r="Z40" s="3">
        <f>SUM(Q40:Y40)</f>
        <v>66.500000000000014</v>
      </c>
      <c r="AA40" s="4">
        <v>511.85</v>
      </c>
      <c r="AB40" s="4">
        <v>76.05</v>
      </c>
      <c r="AC40" s="4">
        <v>8.4</v>
      </c>
      <c r="AD40" s="3">
        <v>51.765999999999998</v>
      </c>
      <c r="AE40" s="3">
        <v>1.0630999999999999</v>
      </c>
      <c r="AF40" s="3">
        <v>15.7</v>
      </c>
      <c r="AG40" s="3">
        <v>8.1050000000000004</v>
      </c>
      <c r="AH40" s="3">
        <v>43.661999999999999</v>
      </c>
      <c r="AI40" s="3">
        <f>0.286+(0.195*((F40^2)/AA40)+(0.385*AD40))</f>
        <v>29.309782716616198</v>
      </c>
      <c r="AJ40" s="3">
        <f>1.579+(((F40^2)/AA40)*0.055)+(0.127*AD40)+(0.006*((F40^2)/AB40))</f>
        <v>12.601474896402596</v>
      </c>
      <c r="AK40" s="3">
        <f>AI40-AJ40</f>
        <v>16.708307820213602</v>
      </c>
      <c r="AL40" s="3">
        <f>((J40^2)/(4*3.14159))</f>
        <v>48.157143357344538</v>
      </c>
      <c r="AM40" s="3">
        <f>((J40-((3.14159)*(R40/10)))^2)/(4*3.14159)</f>
        <v>36.821579106650091</v>
      </c>
      <c r="AN40" s="3">
        <f>AL40-AM40</f>
        <v>11.335564250694446</v>
      </c>
      <c r="AO40" s="3">
        <f>(AN40/AL40)*100</f>
        <v>23.538697398598163</v>
      </c>
      <c r="AP40" s="5">
        <f>((N40^2)/(4*3.14159))</f>
        <v>89.839858160994922</v>
      </c>
      <c r="AQ40" s="5">
        <f>((N40-((3.14159)*(X40/10)))^2)/(4*3.14159)</f>
        <v>80.042601260994914</v>
      </c>
      <c r="AR40" s="3">
        <f>AP40-AQ40</f>
        <v>9.7972569000000078</v>
      </c>
      <c r="AS40" s="3">
        <f>(AR40/AP40)*100</f>
        <v>10.905245289282533</v>
      </c>
      <c r="AT40" s="1">
        <v>38.700000000000003</v>
      </c>
      <c r="AU40" s="1">
        <v>19.5</v>
      </c>
    </row>
    <row r="41" spans="1:47" x14ac:dyDescent="0.3">
      <c r="A41" s="1">
        <v>4</v>
      </c>
      <c r="B41" s="2">
        <v>22.290410958904111</v>
      </c>
      <c r="C41" s="3">
        <v>14.290410958904111</v>
      </c>
      <c r="D41" s="3">
        <v>0</v>
      </c>
      <c r="E41" s="3">
        <v>12</v>
      </c>
      <c r="F41" s="3">
        <v>160</v>
      </c>
      <c r="G41" s="3">
        <v>126.4</v>
      </c>
      <c r="H41" s="3">
        <v>86.4</v>
      </c>
      <c r="I41" s="3">
        <v>73.599999999999994</v>
      </c>
      <c r="J41" s="3">
        <v>27.9</v>
      </c>
      <c r="K41" s="3">
        <v>29.3</v>
      </c>
      <c r="L41" s="3">
        <v>73.599999999999994</v>
      </c>
      <c r="M41" s="3">
        <v>53.9</v>
      </c>
      <c r="N41" s="3">
        <v>35.9</v>
      </c>
      <c r="O41" s="3">
        <v>5.6</v>
      </c>
      <c r="P41" s="3">
        <v>10.199999999999999</v>
      </c>
      <c r="Q41" s="3">
        <v>6.333333333333333</v>
      </c>
      <c r="R41" s="3">
        <v>12</v>
      </c>
      <c r="S41" s="3">
        <v>10.666666666666666</v>
      </c>
      <c r="T41" s="3">
        <v>12.5</v>
      </c>
      <c r="U41" s="3">
        <v>8.8333333333333339</v>
      </c>
      <c r="V41" s="3">
        <v>10</v>
      </c>
      <c r="W41" s="3">
        <v>18</v>
      </c>
      <c r="X41" s="3">
        <v>10</v>
      </c>
      <c r="Y41" s="3">
        <v>13</v>
      </c>
      <c r="Z41" s="3">
        <f>SUM(Q41:Y41)</f>
        <v>101.33333333333334</v>
      </c>
      <c r="AA41" s="4">
        <v>501.1</v>
      </c>
      <c r="AB41" s="4">
        <v>65.349999999999994</v>
      </c>
      <c r="AC41" s="4">
        <v>7.4</v>
      </c>
      <c r="AD41" s="3">
        <v>60.718000000000004</v>
      </c>
      <c r="AE41" s="3">
        <v>1.0488</v>
      </c>
      <c r="AF41" s="3">
        <v>21.5</v>
      </c>
      <c r="AG41" s="3">
        <v>13.079000000000001</v>
      </c>
      <c r="AH41" s="3">
        <v>47.639000000000003</v>
      </c>
      <c r="AI41" s="3">
        <f>0.286+(0.195*((F41^2)/AA41)+(0.385*AD41))</f>
        <v>33.624513416483737</v>
      </c>
      <c r="AJ41" s="3">
        <f>1.579+(((F41^2)/AA41)*0.055)+(0.127*AD41)+(0.006*((F41^2)/AB41))</f>
        <v>14.450425210538652</v>
      </c>
      <c r="AK41" s="3">
        <f>AI41-AJ41</f>
        <v>19.174088205945083</v>
      </c>
      <c r="AL41" s="3">
        <f>((J41^2)/(4*3.14159))</f>
        <v>61.943951947898995</v>
      </c>
      <c r="AM41" s="3">
        <f>((J41-((3.14159)*(R41/10)))^2)/(4*3.14159)</f>
        <v>46.334924347898991</v>
      </c>
      <c r="AN41" s="3">
        <f>AL41-AM41</f>
        <v>15.609027600000005</v>
      </c>
      <c r="AO41" s="3">
        <f>(AN41/AL41)*100</f>
        <v>25.198630550935373</v>
      </c>
      <c r="AP41" s="5">
        <f>((N41^2)/(4*3.14159))</f>
        <v>102.56032773213563</v>
      </c>
      <c r="AQ41" s="5">
        <f>((N41-((3.14159)*(X41/10)))^2)/(4*3.14159)</f>
        <v>85.395725232135632</v>
      </c>
      <c r="AR41" s="3">
        <f>AP41-AQ41</f>
        <v>17.164602500000001</v>
      </c>
      <c r="AS41" s="3">
        <f>(AR41/AP41)*100</f>
        <v>16.736103403286755</v>
      </c>
      <c r="AT41" s="1">
        <v>33.700000000000003</v>
      </c>
      <c r="AU41" s="1">
        <v>18</v>
      </c>
    </row>
    <row r="42" spans="1:47" x14ac:dyDescent="0.3">
      <c r="A42" s="1">
        <v>10</v>
      </c>
      <c r="B42" s="2">
        <v>22.306849315068494</v>
      </c>
      <c r="C42" s="3">
        <v>11.306849315068494</v>
      </c>
      <c r="D42" s="3">
        <v>0</v>
      </c>
      <c r="E42" s="3">
        <v>12</v>
      </c>
      <c r="F42" s="3">
        <v>166.7</v>
      </c>
      <c r="G42" s="3">
        <v>125.7</v>
      </c>
      <c r="H42" s="3">
        <v>85.7</v>
      </c>
      <c r="I42" s="3">
        <v>80.999999999999986</v>
      </c>
      <c r="J42" s="3">
        <v>26.5</v>
      </c>
      <c r="K42" s="3">
        <v>28.1</v>
      </c>
      <c r="L42" s="3">
        <v>73.8</v>
      </c>
      <c r="M42" s="3">
        <v>52.8</v>
      </c>
      <c r="N42" s="3">
        <v>35.200000000000003</v>
      </c>
      <c r="O42" s="3">
        <v>6.3</v>
      </c>
      <c r="P42" s="3">
        <v>9</v>
      </c>
      <c r="Q42" s="3">
        <v>5.666666666666667</v>
      </c>
      <c r="R42" s="3">
        <v>13.833333333333334</v>
      </c>
      <c r="S42" s="3">
        <v>7.333333333333333</v>
      </c>
      <c r="T42" s="3">
        <v>9.8333333333333339</v>
      </c>
      <c r="U42" s="3">
        <v>5.333333333333333</v>
      </c>
      <c r="V42" s="3">
        <v>8</v>
      </c>
      <c r="W42" s="3">
        <v>16.666666666666668</v>
      </c>
      <c r="X42" s="3">
        <v>9</v>
      </c>
      <c r="Y42" s="3">
        <v>12</v>
      </c>
      <c r="Z42" s="3">
        <f>SUM(Q42:Y42)</f>
        <v>87.666666666666671</v>
      </c>
      <c r="AA42" s="4">
        <v>481.9</v>
      </c>
      <c r="AB42" s="4">
        <v>63.4</v>
      </c>
      <c r="AC42" s="4">
        <v>7.45</v>
      </c>
      <c r="AD42" s="3">
        <v>59.536999999999999</v>
      </c>
      <c r="AE42" s="3">
        <v>1.0528999999999999</v>
      </c>
      <c r="AF42" s="3">
        <v>19.899999999999999</v>
      </c>
      <c r="AG42" s="3">
        <v>11.818</v>
      </c>
      <c r="AH42" s="3">
        <v>47.719000000000001</v>
      </c>
      <c r="AI42" s="3">
        <f>0.286+(0.195*((F42^2)/AA42)+(0.385*AD42))</f>
        <v>34.452471188005809</v>
      </c>
      <c r="AJ42" s="3">
        <f>1.579+(((F42^2)/AA42)*0.055)+(0.127*AD42)+(0.006*((F42^2)/AB42))</f>
        <v>14.941651844582728</v>
      </c>
      <c r="AK42" s="3">
        <f>AI42-AJ42</f>
        <v>19.51081934342308</v>
      </c>
      <c r="AL42" s="3">
        <f>((J42^2)/(4*3.14159))</f>
        <v>55.883326595768388</v>
      </c>
      <c r="AM42" s="3">
        <f>((J42-((3.14159)*(R42/10)))^2)/(4*3.14159)</f>
        <v>39.057105311740607</v>
      </c>
      <c r="AN42" s="3">
        <f>AL42-AM42</f>
        <v>16.826221284027781</v>
      </c>
      <c r="AO42" s="3">
        <f>(AN42/AL42)*100</f>
        <v>30.109555584870822</v>
      </c>
      <c r="AP42" s="5">
        <f>((N42^2)/(4*3.14159))</f>
        <v>98.599753627940018</v>
      </c>
      <c r="AQ42" s="5">
        <f>((N42-((3.14159)*(X42/10)))^2)/(4*3.14159)</f>
        <v>83.395925602940011</v>
      </c>
      <c r="AR42" s="3">
        <f>AP42-AQ42</f>
        <v>15.203828025000007</v>
      </c>
      <c r="AS42" s="3">
        <f>(AR42/AP42)*100</f>
        <v>15.419742408658237</v>
      </c>
      <c r="AT42" s="1">
        <v>30.3</v>
      </c>
      <c r="AU42" s="1">
        <v>19</v>
      </c>
    </row>
    <row r="43" spans="1:47" x14ac:dyDescent="0.3">
      <c r="A43" s="1">
        <v>11</v>
      </c>
      <c r="B43" s="2">
        <v>22.424657534246574</v>
      </c>
      <c r="C43" s="3">
        <v>14.424657534246574</v>
      </c>
      <c r="D43" s="3">
        <v>0</v>
      </c>
      <c r="E43" s="3">
        <v>12</v>
      </c>
      <c r="F43" s="3">
        <v>167.6</v>
      </c>
      <c r="G43" s="3">
        <v>127.9</v>
      </c>
      <c r="H43" s="3">
        <v>87.9</v>
      </c>
      <c r="I43" s="3">
        <v>79.699999999999989</v>
      </c>
      <c r="J43" s="3">
        <v>27.5</v>
      </c>
      <c r="K43" s="3">
        <v>28.8</v>
      </c>
      <c r="L43" s="3">
        <v>70.599999999999994</v>
      </c>
      <c r="M43" s="3">
        <v>55</v>
      </c>
      <c r="N43" s="3">
        <v>36.6</v>
      </c>
      <c r="O43" s="3">
        <v>6.1</v>
      </c>
      <c r="P43" s="3">
        <v>9.1999999999999993</v>
      </c>
      <c r="Q43" s="3">
        <v>5</v>
      </c>
      <c r="R43" s="3">
        <v>11.666666666666666</v>
      </c>
      <c r="S43" s="3">
        <v>7.5</v>
      </c>
      <c r="T43" s="3">
        <v>12.333333333333334</v>
      </c>
      <c r="U43" s="3">
        <v>7.333333333333333</v>
      </c>
      <c r="V43" s="3">
        <v>11</v>
      </c>
      <c r="W43" s="3">
        <v>16</v>
      </c>
      <c r="X43" s="3">
        <v>6.333333333333333</v>
      </c>
      <c r="Y43" s="3">
        <v>8</v>
      </c>
      <c r="Z43" s="3">
        <f>SUM(Q43:Y43)</f>
        <v>85.166666666666671</v>
      </c>
      <c r="AA43" s="4">
        <v>543.45000000000005</v>
      </c>
      <c r="AB43" s="4">
        <v>78.550000000000011</v>
      </c>
      <c r="AC43" s="4">
        <v>8.1499999999999986</v>
      </c>
      <c r="AD43" s="3">
        <v>63.137</v>
      </c>
      <c r="AE43" s="3">
        <v>1.0538000000000001</v>
      </c>
      <c r="AF43" s="3">
        <v>19.399999999999999</v>
      </c>
      <c r="AG43" s="3">
        <v>12.279</v>
      </c>
      <c r="AH43" s="3">
        <v>50.856999999999999</v>
      </c>
      <c r="AI43" s="3">
        <f>0.286+(0.195*((F43^2)/AA43)+(0.385*AD43))</f>
        <v>34.672875002760144</v>
      </c>
      <c r="AJ43" s="3">
        <f>1.579+(((F43^2)/AA43)*0.055)+(0.127*AD43)+(0.006*((F43^2)/AB43))</f>
        <v>14.585851926891218</v>
      </c>
      <c r="AK43" s="3">
        <f>AI43-AJ43</f>
        <v>20.087023075868927</v>
      </c>
      <c r="AL43" s="3">
        <f>((J43^2)/(4*3.14159))</f>
        <v>60.180513688928222</v>
      </c>
      <c r="AM43" s="3">
        <f>((J43-((3.14159)*(R43/10)))^2)/(4*3.14159)</f>
        <v>45.207860286150435</v>
      </c>
      <c r="AN43" s="3">
        <f>AL43-AM43</f>
        <v>14.972653402777787</v>
      </c>
      <c r="AO43" s="3">
        <f>(AN43/AL43)*100</f>
        <v>24.879570620103227</v>
      </c>
      <c r="AP43" s="5">
        <f>((N43^2)/(4*3.14159))</f>
        <v>106.59888782431828</v>
      </c>
      <c r="AQ43" s="5">
        <f>((N43-((3.14159)*(X43/10)))^2)/(4*3.14159)</f>
        <v>95.323919488207139</v>
      </c>
      <c r="AR43" s="3">
        <f>AP43-AQ43</f>
        <v>11.274968336111144</v>
      </c>
      <c r="AS43" s="3">
        <f>(AR43/AP43)*100</f>
        <v>10.577003725116725</v>
      </c>
      <c r="AT43" s="1">
        <v>31.8</v>
      </c>
      <c r="AU43" s="1">
        <v>18.5</v>
      </c>
    </row>
    <row r="44" spans="1:47" x14ac:dyDescent="0.3">
      <c r="A44" s="1">
        <v>7</v>
      </c>
      <c r="B44" s="2">
        <v>22.561643835616437</v>
      </c>
      <c r="C44" s="3">
        <v>17.561643835616437</v>
      </c>
      <c r="D44" s="3">
        <v>0</v>
      </c>
      <c r="E44" s="3">
        <v>12</v>
      </c>
      <c r="F44" s="3">
        <v>164.6</v>
      </c>
      <c r="G44" s="3">
        <v>130.5</v>
      </c>
      <c r="H44" s="3">
        <v>90.5</v>
      </c>
      <c r="I44" s="3">
        <v>74.099999999999994</v>
      </c>
      <c r="J44" s="3">
        <v>26.2</v>
      </c>
      <c r="K44" s="3">
        <v>28.2</v>
      </c>
      <c r="L44" s="3">
        <v>70.400000000000006</v>
      </c>
      <c r="M44" s="3">
        <v>52.8</v>
      </c>
      <c r="N44" s="3">
        <v>33.299999999999997</v>
      </c>
      <c r="O44" s="3">
        <v>5.7</v>
      </c>
      <c r="P44" s="3">
        <v>9.1</v>
      </c>
      <c r="Q44" s="3">
        <v>4.5</v>
      </c>
      <c r="R44" s="3">
        <v>12.833333333333334</v>
      </c>
      <c r="S44" s="3">
        <v>8</v>
      </c>
      <c r="T44" s="3">
        <v>9.5</v>
      </c>
      <c r="U44" s="3">
        <v>6</v>
      </c>
      <c r="V44" s="3">
        <v>9.6666666666666661</v>
      </c>
      <c r="W44" s="3">
        <v>16.833333333333332</v>
      </c>
      <c r="X44" s="3">
        <v>9.8333333333333339</v>
      </c>
      <c r="Y44" s="3">
        <v>11</v>
      </c>
      <c r="Z44" s="3">
        <f>SUM(Q44:Y44)</f>
        <v>88.166666666666657</v>
      </c>
      <c r="AA44" s="4">
        <v>503.95000000000005</v>
      </c>
      <c r="AB44" s="4">
        <v>64.5</v>
      </c>
      <c r="AC44" s="4">
        <v>7.1999999999999993</v>
      </c>
      <c r="AD44" s="3">
        <v>57.475999999999999</v>
      </c>
      <c r="AE44" s="3">
        <v>1.0645</v>
      </c>
      <c r="AF44" s="3">
        <v>15.1</v>
      </c>
      <c r="AG44" s="3">
        <v>8.6750000000000007</v>
      </c>
      <c r="AH44" s="3">
        <v>48.801000000000002</v>
      </c>
      <c r="AI44" s="3">
        <f>0.286+(0.195*((F44^2)/AA44)+(0.385*AD44))</f>
        <v>32.897772650064496</v>
      </c>
      <c r="AJ44" s="3">
        <f>1.579+(((F44^2)/AA44)*0.055)+(0.127*AD44)+(0.006*((F44^2)/AB44))</f>
        <v>14.355634136839894</v>
      </c>
      <c r="AK44" s="3">
        <f>AI44-AJ44</f>
        <v>18.5421385132246</v>
      </c>
      <c r="AL44" s="3">
        <f>((J44^2)/(4*3.14159))</f>
        <v>54.625205707937695</v>
      </c>
      <c r="AM44" s="3">
        <f>((J44-((3.14159)*(R44/10)))^2)/(4*3.14159)</f>
        <v>39.107045090576584</v>
      </c>
      <c r="AN44" s="3">
        <f>AL44-AM44</f>
        <v>15.518160617361112</v>
      </c>
      <c r="AO44" s="3">
        <f>(AN44/AL44)*100</f>
        <v>28.408425041603348</v>
      </c>
      <c r="AP44" s="5">
        <f>((N44^2)/(4*3.14159))</f>
        <v>88.24273695803717</v>
      </c>
      <c r="AQ44" s="5">
        <f>((N44-((3.14159)*(X44/10)))^2)/(4*3.14159)</f>
        <v>72.629672707342706</v>
      </c>
      <c r="AR44" s="3">
        <f>AP44-AQ44</f>
        <v>15.613064250694464</v>
      </c>
      <c r="AS44" s="3">
        <f>(AR44/AP44)*100</f>
        <v>17.693313681010459</v>
      </c>
      <c r="AT44" s="1">
        <v>30.9</v>
      </c>
      <c r="AU44" s="1">
        <v>19</v>
      </c>
    </row>
    <row r="45" spans="1:47" x14ac:dyDescent="0.3">
      <c r="A45" s="1">
        <v>3</v>
      </c>
      <c r="B45" s="2">
        <v>22.830136986301369</v>
      </c>
      <c r="C45" s="3">
        <v>10.830136986301369</v>
      </c>
      <c r="D45" s="3">
        <v>0</v>
      </c>
      <c r="E45" s="3">
        <v>12</v>
      </c>
      <c r="F45" s="3">
        <v>173.6</v>
      </c>
      <c r="G45" s="3">
        <v>130.5</v>
      </c>
      <c r="H45" s="3">
        <v>90.5</v>
      </c>
      <c r="I45" s="3">
        <v>83.1</v>
      </c>
      <c r="J45" s="3">
        <v>30.2</v>
      </c>
      <c r="K45" s="3">
        <v>31.3</v>
      </c>
      <c r="L45" s="3">
        <v>78</v>
      </c>
      <c r="M45" s="3">
        <v>59.7</v>
      </c>
      <c r="N45" s="3">
        <v>41.7</v>
      </c>
      <c r="O45" s="3">
        <v>6.3</v>
      </c>
      <c r="P45" s="3">
        <v>9.8000000000000007</v>
      </c>
      <c r="Q45" s="3">
        <v>12.333333333333334</v>
      </c>
      <c r="R45" s="3">
        <v>15.833333333333334</v>
      </c>
      <c r="S45" s="3">
        <v>12.5</v>
      </c>
      <c r="T45" s="3">
        <v>14.833333333333334</v>
      </c>
      <c r="U45" s="3">
        <v>8.8333333333333339</v>
      </c>
      <c r="V45" s="3">
        <v>11.166666666666666</v>
      </c>
      <c r="W45" s="3">
        <v>22</v>
      </c>
      <c r="X45" s="3">
        <v>11</v>
      </c>
      <c r="Y45" s="3">
        <v>14</v>
      </c>
      <c r="Z45" s="3">
        <f>SUM(Q45:Y45)</f>
        <v>122.50000000000001</v>
      </c>
      <c r="AA45" s="4">
        <v>510.45</v>
      </c>
      <c r="AB45" s="4">
        <v>65.650000000000006</v>
      </c>
      <c r="AC45" s="4">
        <v>7.3</v>
      </c>
      <c r="AD45" s="3">
        <v>77.224999999999994</v>
      </c>
      <c r="AE45" s="3">
        <v>1.0468999999999999</v>
      </c>
      <c r="AF45" s="3">
        <v>22.3</v>
      </c>
      <c r="AG45" s="3">
        <v>17.23</v>
      </c>
      <c r="AH45" s="3">
        <v>59.996000000000002</v>
      </c>
      <c r="AI45" s="3">
        <f>0.286+(0.195*((F45^2)/AA45)+(0.385*AD45))</f>
        <v>41.530421943873051</v>
      </c>
      <c r="AJ45" s="3">
        <f>1.579+(((F45^2)/AA45)*0.055)+(0.127*AD45)+(0.006*((F45^2)/AB45))</f>
        <v>17.38810406947016</v>
      </c>
      <c r="AK45" s="3">
        <f>AI45-AJ45</f>
        <v>24.142317874402892</v>
      </c>
      <c r="AL45" s="3">
        <f>((J45^2)/(4*3.14159))</f>
        <v>72.577898452694342</v>
      </c>
      <c r="AM45" s="3">
        <f>((J45-((3.14159)*(R45/10)))^2)/(4*3.14159)</f>
        <v>50.638513018666551</v>
      </c>
      <c r="AN45" s="3">
        <f>AL45-AM45</f>
        <v>21.939385434027791</v>
      </c>
      <c r="AO45" s="3">
        <f>(AN45/AL45)*100</f>
        <v>30.228741671719384</v>
      </c>
      <c r="AP45" s="5">
        <f>((N45^2)/(4*3.14159))</f>
        <v>138.37658637823526</v>
      </c>
      <c r="AQ45" s="5">
        <f>((N45-((3.14159)*(X45/10)))^2)/(4*3.14159)</f>
        <v>116.39191735323527</v>
      </c>
      <c r="AR45" s="3">
        <f>AP45-AQ45</f>
        <v>21.984669024999988</v>
      </c>
      <c r="AS45" s="3">
        <f>(AR45/AP45)*100</f>
        <v>15.887564219070715</v>
      </c>
      <c r="AT45" s="1">
        <v>28.8</v>
      </c>
      <c r="AU45" s="1"/>
    </row>
    <row r="46" spans="1:47" x14ac:dyDescent="0.3">
      <c r="A46" s="1">
        <v>14</v>
      </c>
      <c r="B46" s="2">
        <v>23.8</v>
      </c>
      <c r="C46" s="3">
        <v>12.8</v>
      </c>
      <c r="D46" s="3">
        <v>0</v>
      </c>
      <c r="E46" s="3">
        <v>12</v>
      </c>
      <c r="F46" s="3">
        <v>160.1</v>
      </c>
      <c r="G46" s="3">
        <v>127.1</v>
      </c>
      <c r="H46" s="3">
        <v>87.1</v>
      </c>
      <c r="I46" s="3">
        <v>73</v>
      </c>
      <c r="J46" s="3">
        <v>29.5</v>
      </c>
      <c r="K46" s="3">
        <v>30.8</v>
      </c>
      <c r="L46" s="3">
        <v>74.8</v>
      </c>
      <c r="M46" s="3">
        <v>59.2</v>
      </c>
      <c r="N46" s="3">
        <v>36.6</v>
      </c>
      <c r="O46" s="3">
        <v>6.1</v>
      </c>
      <c r="P46" s="3">
        <v>9.3000000000000007</v>
      </c>
      <c r="Q46" s="3">
        <v>8.1666666666666661</v>
      </c>
      <c r="R46" s="3">
        <v>9.6666666666666661</v>
      </c>
      <c r="S46" s="3">
        <v>10.666666666666666</v>
      </c>
      <c r="T46" s="3">
        <v>15.666666666666666</v>
      </c>
      <c r="U46" s="3">
        <v>11</v>
      </c>
      <c r="V46" s="3">
        <v>10</v>
      </c>
      <c r="W46" s="3">
        <v>18</v>
      </c>
      <c r="X46" s="3">
        <v>11.166666666666666</v>
      </c>
      <c r="Y46" s="3">
        <v>14</v>
      </c>
      <c r="Z46" s="3">
        <f>SUM(Q46:Y46)</f>
        <v>108.33333333333333</v>
      </c>
      <c r="AA46" s="4">
        <v>468.5</v>
      </c>
      <c r="AB46" s="4">
        <v>60.5</v>
      </c>
      <c r="AC46" s="4">
        <v>7.3</v>
      </c>
      <c r="AD46" s="3">
        <v>64.010999999999996</v>
      </c>
      <c r="AE46" s="3">
        <v>1.0351999999999999</v>
      </c>
      <c r="AF46" s="3">
        <v>27.3</v>
      </c>
      <c r="AG46" s="3">
        <v>17.457999999999998</v>
      </c>
      <c r="AH46" s="3">
        <v>46.554000000000002</v>
      </c>
      <c r="AI46" s="3">
        <f>0.286+(0.195*((F46^2)/AA46)+(0.385*AD46))</f>
        <v>35.598841083244395</v>
      </c>
      <c r="AJ46" s="3">
        <f>1.579+(((F46^2)/AA46)*0.055)+(0.127*AD46)+(0.006*((F46^2)/AB46))</f>
        <v>15.259508544140344</v>
      </c>
      <c r="AK46" s="3">
        <f>AI46-AJ46</f>
        <v>20.339332539104049</v>
      </c>
      <c r="AL46" s="3">
        <f>((J46^2)/(4*3.14159))</f>
        <v>69.252353107821207</v>
      </c>
      <c r="AM46" s="3">
        <f>((J46-((3.14159)*(R46/10)))^2)/(4*3.14159)</f>
        <v>55.72793010504342</v>
      </c>
      <c r="AN46" s="3">
        <f>AL46-AM46</f>
        <v>13.524423002777787</v>
      </c>
      <c r="AO46" s="3">
        <f>(AN46/AL46)*100</f>
        <v>19.529189111770943</v>
      </c>
      <c r="AP46" s="5">
        <f>((N46^2)/(4*3.14159))</f>
        <v>106.59888782431828</v>
      </c>
      <c r="AQ46" s="5">
        <f>((N46-((3.14159)*(X46/10)))^2)/(4*3.14159)</f>
        <v>87.143234873623825</v>
      </c>
      <c r="AR46" s="3">
        <f>AP46-AQ46</f>
        <v>19.455652950694457</v>
      </c>
      <c r="AS46" s="3">
        <f>(AR46/AP46)*100</f>
        <v>18.251271985837793</v>
      </c>
      <c r="AT46" s="1">
        <v>30.2</v>
      </c>
      <c r="AU46" s="1">
        <v>18.5</v>
      </c>
    </row>
    <row r="47" spans="1:47" x14ac:dyDescent="0.3">
      <c r="A47" s="1">
        <v>8</v>
      </c>
      <c r="B47" s="2">
        <v>24.353424657534248</v>
      </c>
      <c r="C47" s="3">
        <v>16.353424657534248</v>
      </c>
      <c r="D47" s="3">
        <v>0</v>
      </c>
      <c r="E47" s="3">
        <v>12</v>
      </c>
      <c r="F47" s="3">
        <v>165.1</v>
      </c>
      <c r="G47" s="3">
        <v>129.6</v>
      </c>
      <c r="H47" s="3">
        <v>89.6</v>
      </c>
      <c r="I47" s="3">
        <v>75.5</v>
      </c>
      <c r="J47" s="3">
        <v>26.8</v>
      </c>
      <c r="K47" s="3">
        <v>27.8</v>
      </c>
      <c r="L47" s="3">
        <v>69.5</v>
      </c>
      <c r="M47" s="3">
        <v>56.5</v>
      </c>
      <c r="N47" s="3">
        <v>35.9</v>
      </c>
      <c r="O47" s="3">
        <v>5.7</v>
      </c>
      <c r="P47" s="3">
        <v>9.1999999999999993</v>
      </c>
      <c r="Q47" s="3">
        <v>7.5</v>
      </c>
      <c r="R47" s="3">
        <v>11.833333333333334</v>
      </c>
      <c r="S47" s="3">
        <v>8</v>
      </c>
      <c r="T47" s="3">
        <v>10.5</v>
      </c>
      <c r="U47" s="3">
        <v>5</v>
      </c>
      <c r="V47" s="3">
        <v>9</v>
      </c>
      <c r="W47" s="3">
        <v>18.666666666666668</v>
      </c>
      <c r="X47" s="3">
        <v>10</v>
      </c>
      <c r="Y47" s="3">
        <v>15</v>
      </c>
      <c r="Z47" s="3">
        <f>SUM(Q47:Y47)</f>
        <v>95.5</v>
      </c>
      <c r="AA47" s="4">
        <v>479.55</v>
      </c>
      <c r="AB47" s="4">
        <v>62.4</v>
      </c>
      <c r="AC47" s="4">
        <v>7.35</v>
      </c>
      <c r="AD47" s="3">
        <v>61.317999999999998</v>
      </c>
      <c r="AE47" s="3">
        <v>1.0468999999999999</v>
      </c>
      <c r="AF47" s="3">
        <v>22.3</v>
      </c>
      <c r="AG47" s="3">
        <v>13.680999999999999</v>
      </c>
      <c r="AH47" s="3">
        <v>47.637</v>
      </c>
      <c r="AI47" s="3">
        <f>0.286+(0.195*((F47^2)/AA47)+(0.385*AD47))</f>
        <v>34.97738777291211</v>
      </c>
      <c r="AJ47" s="3">
        <f>1.579+(((F47^2)/AA47)*0.055)+(0.127*AD47)+(0.006*((F47^2)/AB47))</f>
        <v>15.113593000052131</v>
      </c>
      <c r="AK47" s="3">
        <f>AI47-AJ47</f>
        <v>19.863794772859979</v>
      </c>
      <c r="AL47" s="3">
        <f>((J47^2)/(4*3.14159))</f>
        <v>57.155771440576274</v>
      </c>
      <c r="AM47" s="3">
        <f>((J47-((3.14159)*(R47/10)))^2)/(4*3.14159)</f>
        <v>42.398879439881831</v>
      </c>
      <c r="AN47" s="3">
        <f>AL47-AM47</f>
        <v>14.756892000694442</v>
      </c>
      <c r="AO47" s="3">
        <f>(AN47/AL47)*100</f>
        <v>25.818725963723349</v>
      </c>
      <c r="AP47" s="5">
        <f>((N47^2)/(4*3.14159))</f>
        <v>102.56032773213563</v>
      </c>
      <c r="AQ47" s="5">
        <f>((N47-((3.14159)*(X47/10)))^2)/(4*3.14159)</f>
        <v>85.395725232135632</v>
      </c>
      <c r="AR47" s="3">
        <f>AP47-AQ47</f>
        <v>17.164602500000001</v>
      </c>
      <c r="AS47" s="3">
        <f>(AR47/AP47)*100</f>
        <v>16.736103403286755</v>
      </c>
      <c r="AT47" s="1">
        <v>29.1</v>
      </c>
      <c r="AU47" s="1"/>
    </row>
    <row r="48" spans="1:47" x14ac:dyDescent="0.3">
      <c r="A48" s="1">
        <v>15</v>
      </c>
      <c r="B48" s="2">
        <v>25.005479452054793</v>
      </c>
      <c r="C48" s="3">
        <v>17.005479452054793</v>
      </c>
      <c r="D48" s="3">
        <v>0</v>
      </c>
      <c r="E48" s="3">
        <v>12</v>
      </c>
      <c r="F48" s="3">
        <v>167.7</v>
      </c>
      <c r="G48" s="3">
        <v>129.5</v>
      </c>
      <c r="H48" s="3">
        <v>89.5</v>
      </c>
      <c r="I48" s="3">
        <v>78.199999999999989</v>
      </c>
      <c r="J48" s="3">
        <v>28.1</v>
      </c>
      <c r="K48" s="3">
        <v>29.5</v>
      </c>
      <c r="L48" s="3">
        <v>74.7</v>
      </c>
      <c r="M48" s="3">
        <v>53.6</v>
      </c>
      <c r="N48" s="3">
        <v>35.1</v>
      </c>
      <c r="O48" s="3">
        <v>6.1</v>
      </c>
      <c r="P48" s="3">
        <v>8.9</v>
      </c>
      <c r="Q48" s="3">
        <v>4.833333333333333</v>
      </c>
      <c r="R48" s="3">
        <v>12</v>
      </c>
      <c r="S48" s="3">
        <v>9</v>
      </c>
      <c r="T48" s="3">
        <v>6</v>
      </c>
      <c r="U48" s="3">
        <v>5.833333333333333</v>
      </c>
      <c r="V48" s="3">
        <v>7.833333333333333</v>
      </c>
      <c r="W48" s="3">
        <v>15</v>
      </c>
      <c r="X48" s="3">
        <v>7</v>
      </c>
      <c r="Y48" s="3">
        <v>8.8333333333333339</v>
      </c>
      <c r="Z48" s="3">
        <f>SUM(Q48:Y48)</f>
        <v>76.333333333333329</v>
      </c>
      <c r="AA48" s="4">
        <v>470.95000000000005</v>
      </c>
      <c r="AB48" s="4">
        <v>58.7</v>
      </c>
      <c r="AC48" s="4">
        <v>7</v>
      </c>
      <c r="AD48" s="3">
        <v>62.607999999999997</v>
      </c>
      <c r="AE48" s="3">
        <v>1.0492999999999999</v>
      </c>
      <c r="AF48" s="3">
        <v>21.3</v>
      </c>
      <c r="AG48" s="3">
        <v>13.359</v>
      </c>
      <c r="AH48" s="3">
        <v>49.249000000000002</v>
      </c>
      <c r="AI48" s="3">
        <f>0.286+(0.195*((F48^2)/AA48)+(0.385*AD48))</f>
        <v>36.034716479456421</v>
      </c>
      <c r="AJ48" s="3">
        <f>1.579+(((F48^2)/AA48)*0.055)+(0.127*AD48)+(0.006*((F48^2)/AB48))</f>
        <v>15.6892129138099</v>
      </c>
      <c r="AK48" s="3">
        <f>AI48-AJ48</f>
        <v>20.345503565646521</v>
      </c>
      <c r="AL48" s="3">
        <f>((J48^2)/(4*3.14159))</f>
        <v>62.835220382035864</v>
      </c>
      <c r="AM48" s="3">
        <f>((J48-((3.14159)*(R48/10)))^2)/(4*3.14159)</f>
        <v>47.106192782035855</v>
      </c>
      <c r="AN48" s="3">
        <f>AL48-AM48</f>
        <v>15.729027600000009</v>
      </c>
      <c r="AO48" s="3">
        <f>(AN48/AL48)*100</f>
        <v>25.032183390729102</v>
      </c>
      <c r="AP48" s="5">
        <f>((N48^2)/(4*3.14159))</f>
        <v>98.040323530441597</v>
      </c>
      <c r="AQ48" s="5">
        <f>((N48-((3.14159)*(X48/10)))^2)/(4*3.14159)</f>
        <v>86.14016830544162</v>
      </c>
      <c r="AR48" s="3">
        <f>AP48-AQ48</f>
        <v>11.900155224999978</v>
      </c>
      <c r="AS48" s="3">
        <f>(AR48/AP48)*100</f>
        <v>12.138021169733259</v>
      </c>
      <c r="AT48" s="1">
        <v>36.1</v>
      </c>
      <c r="AU48" s="1"/>
    </row>
    <row r="49" spans="1:47" x14ac:dyDescent="0.3">
      <c r="A49" s="1">
        <v>25</v>
      </c>
      <c r="B49" s="2">
        <v>25.221917808219178</v>
      </c>
      <c r="C49" s="3">
        <v>9.2219178082191782</v>
      </c>
      <c r="D49" s="3">
        <v>0</v>
      </c>
      <c r="E49" s="3">
        <v>12</v>
      </c>
      <c r="F49" s="3">
        <v>176.4</v>
      </c>
      <c r="G49" s="3">
        <v>130.80000000000001</v>
      </c>
      <c r="H49" s="3">
        <v>90.800000000000011</v>
      </c>
      <c r="I49" s="3">
        <v>85.6</v>
      </c>
      <c r="J49" s="3">
        <v>29.8</v>
      </c>
      <c r="K49" s="3">
        <v>31.7</v>
      </c>
      <c r="L49" s="3">
        <v>76.099999999999994</v>
      </c>
      <c r="M49" s="3">
        <v>57.4</v>
      </c>
      <c r="N49" s="3">
        <v>36.700000000000003</v>
      </c>
      <c r="O49" s="3">
        <v>6.5</v>
      </c>
      <c r="P49" s="3">
        <v>9.9</v>
      </c>
      <c r="Q49" s="3">
        <v>7.833333333333333</v>
      </c>
      <c r="R49" s="3">
        <v>12</v>
      </c>
      <c r="S49" s="3">
        <v>11.666666666666666</v>
      </c>
      <c r="T49" s="3">
        <v>12.833333333333334</v>
      </c>
      <c r="U49" s="3">
        <v>10.833333333333334</v>
      </c>
      <c r="V49" s="3">
        <v>11</v>
      </c>
      <c r="W49" s="3">
        <v>20</v>
      </c>
      <c r="X49" s="3">
        <v>10.333333333333334</v>
      </c>
      <c r="Y49" s="3">
        <v>11</v>
      </c>
      <c r="Z49" s="3">
        <f>SUM(Q49:Y49)</f>
        <v>107.5</v>
      </c>
      <c r="AA49" s="4">
        <v>432.1</v>
      </c>
      <c r="AB49" s="4">
        <v>49.2</v>
      </c>
      <c r="AC49" s="4">
        <v>6.4</v>
      </c>
      <c r="AD49" s="3">
        <v>72.897999999999996</v>
      </c>
      <c r="AE49" s="3">
        <v>1.0588</v>
      </c>
      <c r="AF49" s="3">
        <v>17.5</v>
      </c>
      <c r="AG49" s="3">
        <v>12.773</v>
      </c>
      <c r="AH49" s="3">
        <v>60.125</v>
      </c>
      <c r="AI49" s="3">
        <f>0.286+(0.195*((F49^2)/AA49)+(0.385*AD49))</f>
        <v>42.394329398287432</v>
      </c>
      <c r="AJ49" s="3">
        <f>1.579+(((F49^2)/AA49)*0.055)+(0.127*AD49)+(0.006*((F49^2)/AB49))</f>
        <v>18.592530383131727</v>
      </c>
      <c r="AK49" s="3">
        <f>AI49-AJ49</f>
        <v>23.801799015155705</v>
      </c>
      <c r="AL49" s="3">
        <f>((J49^2)/(4*3.14159))</f>
        <v>70.668037522401093</v>
      </c>
      <c r="AM49" s="3">
        <f>((J49-((3.14159)*(R49/10)))^2)/(4*3.14159)</f>
        <v>53.919009922401074</v>
      </c>
      <c r="AN49" s="3">
        <f>AL49-AM49</f>
        <v>16.749027600000019</v>
      </c>
      <c r="AO49" s="3">
        <f>(AN49/AL49)*100</f>
        <v>23.700994377678505</v>
      </c>
      <c r="AP49" s="5">
        <f>((N49^2)/(4*3.14159))</f>
        <v>107.18219118344534</v>
      </c>
      <c r="AQ49" s="5">
        <f>((N49-((3.14159)*(X49/10)))^2)/(4*3.14159)</f>
        <v>89.05915451400088</v>
      </c>
      <c r="AR49" s="3">
        <f>AP49-AQ49</f>
        <v>18.12303666944446</v>
      </c>
      <c r="AS49" s="3">
        <f>(AR49/AP49)*100</f>
        <v>16.908626768439891</v>
      </c>
      <c r="AT49" s="1">
        <v>34.6</v>
      </c>
      <c r="AU49" s="1"/>
    </row>
    <row r="50" spans="1:47" x14ac:dyDescent="0.3">
      <c r="A50" s="1">
        <v>22</v>
      </c>
      <c r="B50" s="2">
        <v>26.578082191780823</v>
      </c>
      <c r="C50" s="3">
        <v>11.578082191780823</v>
      </c>
      <c r="D50" s="3">
        <v>0</v>
      </c>
      <c r="E50" s="3">
        <v>12</v>
      </c>
      <c r="F50" s="3">
        <v>169.8</v>
      </c>
      <c r="G50" s="3">
        <v>128.80000000000001</v>
      </c>
      <c r="H50" s="3">
        <v>88.800000000000011</v>
      </c>
      <c r="I50" s="3">
        <v>81</v>
      </c>
      <c r="J50" s="3">
        <v>26</v>
      </c>
      <c r="K50" s="3">
        <v>27.9</v>
      </c>
      <c r="L50" s="3">
        <v>69.599999999999994</v>
      </c>
      <c r="M50" s="3">
        <v>49.9</v>
      </c>
      <c r="N50" s="3">
        <v>33.4</v>
      </c>
      <c r="O50" s="3">
        <v>5.8</v>
      </c>
      <c r="P50" s="3">
        <v>8.9</v>
      </c>
      <c r="Q50" s="3">
        <v>3.5</v>
      </c>
      <c r="R50" s="3">
        <v>5.833333333333333</v>
      </c>
      <c r="S50" s="3">
        <v>6.166666666666667</v>
      </c>
      <c r="T50" s="3">
        <v>5.166666666666667</v>
      </c>
      <c r="U50" s="3">
        <v>3</v>
      </c>
      <c r="V50" s="3">
        <v>5</v>
      </c>
      <c r="W50" s="3">
        <v>11</v>
      </c>
      <c r="X50" s="3">
        <v>4</v>
      </c>
      <c r="Y50" s="3">
        <v>6</v>
      </c>
      <c r="Z50" s="3">
        <f>SUM(Q50:Y50)</f>
        <v>49.666666666666671</v>
      </c>
      <c r="AA50" s="4">
        <v>484.9</v>
      </c>
      <c r="AB50" s="4">
        <v>63.3</v>
      </c>
      <c r="AC50" s="4">
        <v>7.4</v>
      </c>
      <c r="AD50" s="3">
        <v>57.356999999999999</v>
      </c>
      <c r="AE50" s="3">
        <v>1.0647</v>
      </c>
      <c r="AF50" s="3">
        <v>15</v>
      </c>
      <c r="AG50" s="3">
        <v>8.6150000000000002</v>
      </c>
      <c r="AH50" s="3">
        <v>48.741999999999997</v>
      </c>
      <c r="AI50" s="3">
        <f>0.286+(0.195*((F50^2)/AA50)+(0.385*AD50))</f>
        <v>33.963099155495982</v>
      </c>
      <c r="AJ50" s="3">
        <f>1.579+(((F50^2)/AA50)*0.055)+(0.127*AD50)+(0.006*((F50^2)/AB50))</f>
        <v>14.866520856228725</v>
      </c>
      <c r="AK50" s="3">
        <f>AI50-AJ50</f>
        <v>19.096578299267257</v>
      </c>
      <c r="AL50" s="3">
        <f>((J50^2)/(4*3.14159))</f>
        <v>53.794416203260134</v>
      </c>
      <c r="AM50" s="3">
        <f>((J50-((3.14159)*(R50/10)))^2)/(4*3.14159)</f>
        <v>46.478336185899025</v>
      </c>
      <c r="AN50" s="3">
        <f>AL50-AM50</f>
        <v>7.3160800173611094</v>
      </c>
      <c r="AO50" s="3">
        <f>(AN50/AL50)*100</f>
        <v>13.600073267302653</v>
      </c>
      <c r="AP50" s="5">
        <f>((N50^2)/(4*3.14159))</f>
        <v>88.773519141581176</v>
      </c>
      <c r="AQ50" s="5">
        <f>((N50-((3.14159)*(X50/10)))^2)/(4*3.14159)</f>
        <v>82.219182741581164</v>
      </c>
      <c r="AR50" s="3">
        <f>AP50-AQ50</f>
        <v>6.5543364000000111</v>
      </c>
      <c r="AS50" s="3">
        <f>(AR50/AP50)*100</f>
        <v>7.3832111911061826</v>
      </c>
      <c r="AT50" s="1">
        <v>43.1</v>
      </c>
      <c r="AU50" s="1"/>
    </row>
    <row r="51" spans="1:47" x14ac:dyDescent="0.3">
      <c r="A51" s="1">
        <v>24</v>
      </c>
      <c r="B51" s="2">
        <v>27.838356164383562</v>
      </c>
      <c r="C51" s="3">
        <v>22.838356164383562</v>
      </c>
      <c r="D51" s="3">
        <v>0</v>
      </c>
      <c r="E51" s="3">
        <v>12</v>
      </c>
      <c r="F51" s="3">
        <v>172.4</v>
      </c>
      <c r="G51" s="3">
        <v>131.19999999999999</v>
      </c>
      <c r="H51" s="3">
        <v>91.199999999999989</v>
      </c>
      <c r="I51" s="3">
        <v>81.200000000000017</v>
      </c>
      <c r="J51" s="3">
        <v>29.1</v>
      </c>
      <c r="K51" s="3">
        <v>30.5</v>
      </c>
      <c r="L51" s="3">
        <v>75.3</v>
      </c>
      <c r="M51" s="3">
        <v>58.5</v>
      </c>
      <c r="N51" s="3">
        <v>37.9</v>
      </c>
      <c r="O51" s="3">
        <v>5.7</v>
      </c>
      <c r="P51" s="3">
        <v>10.5</v>
      </c>
      <c r="Q51" s="3">
        <v>5.666666666666667</v>
      </c>
      <c r="R51" s="3">
        <v>7.666666666666667</v>
      </c>
      <c r="S51" s="3">
        <v>9</v>
      </c>
      <c r="T51" s="3">
        <v>10.833333333333334</v>
      </c>
      <c r="U51" s="3">
        <v>6.833333333333333</v>
      </c>
      <c r="V51" s="3">
        <v>9</v>
      </c>
      <c r="W51" s="3">
        <v>15.666666666666666</v>
      </c>
      <c r="X51" s="3">
        <v>9.6666666666666661</v>
      </c>
      <c r="Y51" s="3">
        <v>9.6666666666666661</v>
      </c>
      <c r="Z51" s="3">
        <f>SUM(Q51:Y51)</f>
        <v>84.000000000000014</v>
      </c>
      <c r="AA51" s="4">
        <v>487.2</v>
      </c>
      <c r="AB51" s="4">
        <v>55.85</v>
      </c>
      <c r="AC51" s="4">
        <v>6.5</v>
      </c>
      <c r="AD51" s="3">
        <v>71.578999999999994</v>
      </c>
      <c r="AE51" s="3">
        <v>1.0559000000000001</v>
      </c>
      <c r="AF51" s="3">
        <v>18.600000000000001</v>
      </c>
      <c r="AG51" s="3">
        <v>13.33</v>
      </c>
      <c r="AH51" s="3">
        <v>58.25</v>
      </c>
      <c r="AI51" s="3">
        <f>0.286+(0.195*((F51^2)/AA51)+(0.385*AD51))</f>
        <v>39.739939630541869</v>
      </c>
      <c r="AJ51" s="3">
        <f>1.579+(((F51^2)/AA51)*0.055)+(0.127*AD51)+(0.006*((F51^2)/AB51))</f>
        <v>17.217849035063423</v>
      </c>
      <c r="AK51" s="3">
        <f>AI51-AJ51</f>
        <v>22.522090595478446</v>
      </c>
      <c r="AL51" s="3">
        <f>((J51^2)/(4*3.14159))</f>
        <v>67.387055599234785</v>
      </c>
      <c r="AM51" s="3">
        <f>((J51-((3.14159)*(R51/10)))^2)/(4*3.14159)</f>
        <v>56.693694796457017</v>
      </c>
      <c r="AN51" s="3">
        <f>AL51-AM51</f>
        <v>10.693360802777768</v>
      </c>
      <c r="AO51" s="3">
        <f>(AN51/AL51)*100</f>
        <v>15.868568091731843</v>
      </c>
      <c r="AP51" s="5">
        <f>((N51^2)/(4*3.14159))</f>
        <v>114.30597245343917</v>
      </c>
      <c r="AQ51" s="5">
        <f>((N51-((3.14159)*(X51/10)))^2)/(4*3.14159)</f>
        <v>96.721549450661399</v>
      </c>
      <c r="AR51" s="3">
        <f>AP51-AQ51</f>
        <v>17.584423002777768</v>
      </c>
      <c r="AS51" s="3">
        <f>(AR51/AP51)*100</f>
        <v>15.383643238712239</v>
      </c>
      <c r="AT51" s="1">
        <v>33.299999999999997</v>
      </c>
      <c r="AU51" s="1"/>
    </row>
    <row r="52" spans="1:47" x14ac:dyDescent="0.3">
      <c r="A52" s="1">
        <v>19</v>
      </c>
      <c r="B52" s="2">
        <v>28.142465753424659</v>
      </c>
      <c r="C52" s="3">
        <v>22.142465753424659</v>
      </c>
      <c r="D52" s="3">
        <v>0</v>
      </c>
      <c r="E52" s="3">
        <v>12</v>
      </c>
      <c r="F52" s="3">
        <v>157.9</v>
      </c>
      <c r="G52" s="3">
        <v>123.7</v>
      </c>
      <c r="H52" s="3">
        <v>83.7</v>
      </c>
      <c r="I52" s="3">
        <v>74.2</v>
      </c>
      <c r="J52" s="3">
        <v>23.5</v>
      </c>
      <c r="K52" s="3">
        <v>24.4</v>
      </c>
      <c r="L52" s="3">
        <v>65.7</v>
      </c>
      <c r="M52" s="3">
        <v>48.5</v>
      </c>
      <c r="N52" s="3">
        <v>34.1</v>
      </c>
      <c r="O52" s="3">
        <v>5.6</v>
      </c>
      <c r="P52" s="3">
        <v>8.6999999999999993</v>
      </c>
      <c r="Q52" s="3">
        <v>2.6666666666666665</v>
      </c>
      <c r="R52" s="3">
        <v>9.6666666666666661</v>
      </c>
      <c r="S52" s="3">
        <v>6.166666666666667</v>
      </c>
      <c r="T52" s="3">
        <v>5</v>
      </c>
      <c r="U52" s="3">
        <v>3</v>
      </c>
      <c r="V52" s="3">
        <v>5.666666666666667</v>
      </c>
      <c r="W52" s="3">
        <v>17</v>
      </c>
      <c r="X52" s="3">
        <v>8.6666666666666661</v>
      </c>
      <c r="Y52" s="3">
        <v>8.5</v>
      </c>
      <c r="Z52" s="3">
        <f>SUM(Q52:Y52)</f>
        <v>66.333333333333329</v>
      </c>
      <c r="AA52" s="4">
        <v>554.25</v>
      </c>
      <c r="AB52" s="4">
        <v>68.75</v>
      </c>
      <c r="AC52" s="4">
        <v>7</v>
      </c>
      <c r="AD52" s="3">
        <v>49.381</v>
      </c>
      <c r="AE52" s="3">
        <v>1.0667</v>
      </c>
      <c r="AF52" s="3">
        <v>14.2</v>
      </c>
      <c r="AG52" s="3">
        <v>7.02</v>
      </c>
      <c r="AH52" s="3">
        <v>42.360999999999997</v>
      </c>
      <c r="AI52" s="3">
        <f>0.286+(0.195*((F52^2)/AA52)+(0.385*AD52))</f>
        <v>28.069574851150207</v>
      </c>
      <c r="AJ52" s="3">
        <f>1.579+(((F52^2)/AA52)*0.055)+(0.127*AD52)+(0.006*((F52^2)/AB52))</f>
        <v>12.500429196711364</v>
      </c>
      <c r="AK52" s="3">
        <f>AI52-AJ52</f>
        <v>15.569145654438843</v>
      </c>
      <c r="AL52" s="3">
        <f>((J52^2)/(4*3.14159))</f>
        <v>43.946695781435515</v>
      </c>
      <c r="AM52" s="3">
        <f>((J52-((3.14159)*(R52/10)))^2)/(4*3.14159)</f>
        <v>33.322272778657741</v>
      </c>
      <c r="AN52" s="3">
        <f>AL52-AM52</f>
        <v>10.624423002777775</v>
      </c>
      <c r="AO52" s="3">
        <f>(AN52/AL52)*100</f>
        <v>24.175703801754008</v>
      </c>
      <c r="AP52" s="5">
        <f>((N52^2)/(4*3.14159))</f>
        <v>92.533557848096052</v>
      </c>
      <c r="AQ52" s="5">
        <f>((N52-((3.14159)*(X52/10)))^2)/(4*3.14159)</f>
        <v>78.346811970318257</v>
      </c>
      <c r="AR52" s="3">
        <f>AP52-AQ52</f>
        <v>14.186745877777795</v>
      </c>
      <c r="AS52" s="3">
        <f>(AR52/AP52)*100</f>
        <v>15.331460507621342</v>
      </c>
      <c r="AT52" s="1">
        <v>35.1</v>
      </c>
      <c r="AU52" s="1"/>
    </row>
    <row r="53" spans="1:47" x14ac:dyDescent="0.3">
      <c r="A53" s="1">
        <v>16</v>
      </c>
      <c r="B53" s="2">
        <v>28.44109589041096</v>
      </c>
      <c r="C53" s="3">
        <v>20.44109589041096</v>
      </c>
      <c r="D53" s="3">
        <v>0</v>
      </c>
      <c r="E53" s="3">
        <v>12</v>
      </c>
      <c r="F53" s="3">
        <v>164.4</v>
      </c>
      <c r="G53" s="3">
        <v>123.8</v>
      </c>
      <c r="H53" s="3">
        <v>83.8</v>
      </c>
      <c r="I53" s="3">
        <v>80.600000000000009</v>
      </c>
      <c r="J53" s="3">
        <v>25</v>
      </c>
      <c r="K53" s="3">
        <v>25.8</v>
      </c>
      <c r="L53" s="3">
        <v>66.599999999999994</v>
      </c>
      <c r="M53" s="3">
        <v>46.5</v>
      </c>
      <c r="N53" s="3">
        <v>35.1</v>
      </c>
      <c r="O53" s="3">
        <v>5.6</v>
      </c>
      <c r="P53" s="3">
        <v>8.8000000000000007</v>
      </c>
      <c r="Q53" s="3">
        <v>2.6666666666666665</v>
      </c>
      <c r="R53" s="3">
        <v>8</v>
      </c>
      <c r="S53" s="3">
        <v>6.833333333333333</v>
      </c>
      <c r="T53" s="3">
        <v>5.5</v>
      </c>
      <c r="U53" s="3">
        <v>4</v>
      </c>
      <c r="V53" s="3">
        <v>5.833333333333333</v>
      </c>
      <c r="W53" s="3">
        <v>10</v>
      </c>
      <c r="X53" s="3">
        <v>4.5</v>
      </c>
      <c r="Y53" s="3">
        <v>6.166666666666667</v>
      </c>
      <c r="Z53" s="3">
        <f>SUM(Q53:Y53)</f>
        <v>53.5</v>
      </c>
      <c r="AA53" s="4">
        <v>545.84999999999991</v>
      </c>
      <c r="AB53" s="4">
        <v>61.8</v>
      </c>
      <c r="AC53" s="4">
        <v>6.4</v>
      </c>
      <c r="AD53" s="3">
        <v>55.581000000000003</v>
      </c>
      <c r="AE53" s="3">
        <v>1.0714999999999999</v>
      </c>
      <c r="AF53" s="3">
        <v>12.3</v>
      </c>
      <c r="AG53" s="3">
        <v>6.8460000000000001</v>
      </c>
      <c r="AH53" s="3">
        <v>48.734999999999999</v>
      </c>
      <c r="AI53" s="3">
        <f>0.286+(0.195*((F53^2)/AA53)+(0.385*AD53))</f>
        <v>31.339966121187143</v>
      </c>
      <c r="AJ53" s="3">
        <f>1.579+(((F53^2)/AA53)*0.055)+(0.127*AD53)+(0.006*((F53^2)/AB53))</f>
        <v>13.985086952776957</v>
      </c>
      <c r="AK53" s="3">
        <f>AI53-AJ53</f>
        <v>17.354879168410186</v>
      </c>
      <c r="AL53" s="3">
        <f>((J53^2)/(4*3.14159))</f>
        <v>49.735961726386961</v>
      </c>
      <c r="AM53" s="3">
        <f>((J53-((3.14159)*(R53/10)))^2)/(4*3.14159)</f>
        <v>40.238616126386958</v>
      </c>
      <c r="AN53" s="3">
        <f>AL53-AM53</f>
        <v>9.4973456000000027</v>
      </c>
      <c r="AO53" s="3">
        <f>(AN53/AL53)*100</f>
        <v>19.095530216642565</v>
      </c>
      <c r="AP53" s="5">
        <f>((N53^2)/(4*3.14159))</f>
        <v>98.040323530441597</v>
      </c>
      <c r="AQ53" s="5">
        <f>((N53-((3.14159)*(X53/10)))^2)/(4*3.14159)</f>
        <v>90.301866524191595</v>
      </c>
      <c r="AR53" s="3">
        <f>AP53-AQ53</f>
        <v>7.7384570062500018</v>
      </c>
      <c r="AS53" s="3">
        <f>(AR53/AP53)*100</f>
        <v>7.8931369538445111</v>
      </c>
      <c r="AT53" s="1">
        <v>27.4</v>
      </c>
      <c r="AU53" s="1">
        <v>18.5</v>
      </c>
    </row>
    <row r="54" spans="1:47" x14ac:dyDescent="0.3">
      <c r="A54" s="1">
        <v>9</v>
      </c>
      <c r="B54" s="2">
        <v>28.621917808219177</v>
      </c>
      <c r="C54" s="3">
        <v>22.621917808219177</v>
      </c>
      <c r="D54" s="3">
        <v>0</v>
      </c>
      <c r="E54" s="3">
        <v>12</v>
      </c>
      <c r="F54" s="3">
        <v>173.9</v>
      </c>
      <c r="G54" s="3">
        <v>130.6</v>
      </c>
      <c r="H54" s="3">
        <v>90.6</v>
      </c>
      <c r="I54" s="3">
        <v>83.300000000000011</v>
      </c>
      <c r="J54" s="3">
        <v>26.6</v>
      </c>
      <c r="K54" s="3">
        <v>28.1</v>
      </c>
      <c r="L54" s="3">
        <v>71.2</v>
      </c>
      <c r="M54" s="3">
        <v>56.8</v>
      </c>
      <c r="N54" s="3">
        <v>36.299999999999997</v>
      </c>
      <c r="O54" s="3">
        <v>5.7</v>
      </c>
      <c r="P54" s="3">
        <v>8.6999999999999993</v>
      </c>
      <c r="Q54" s="3">
        <v>10</v>
      </c>
      <c r="R54" s="3">
        <v>18</v>
      </c>
      <c r="S54" s="3">
        <v>7.5</v>
      </c>
      <c r="T54" s="3">
        <v>14</v>
      </c>
      <c r="U54" s="3">
        <v>10.5</v>
      </c>
      <c r="V54" s="3">
        <v>12.666666666666666</v>
      </c>
      <c r="W54" s="3">
        <v>22</v>
      </c>
      <c r="X54" s="3">
        <v>16.166666666666668</v>
      </c>
      <c r="Y54" s="3">
        <v>15</v>
      </c>
      <c r="Z54" s="3">
        <f>SUM(Q54:Y54)</f>
        <v>125.83333333333334</v>
      </c>
      <c r="AA54" s="4">
        <v>556.35</v>
      </c>
      <c r="AB54" s="4">
        <v>62.25</v>
      </c>
      <c r="AC54" s="4">
        <v>6.35</v>
      </c>
      <c r="AD54" s="3">
        <v>65.691999999999993</v>
      </c>
      <c r="AE54" s="3">
        <v>1.0394000000000001</v>
      </c>
      <c r="AF54" s="3">
        <v>25.5</v>
      </c>
      <c r="AG54" s="3">
        <v>16.727</v>
      </c>
      <c r="AH54" s="3">
        <v>48.965000000000003</v>
      </c>
      <c r="AI54" s="3">
        <f>0.286+(0.195*((F54^2)/AA54)+(0.385*AD54))</f>
        <v>36.176927414397412</v>
      </c>
      <c r="AJ54" s="3">
        <f>1.579+(((F54^2)/AA54)*0.055)+(0.127*AD54)+(0.006*((F54^2)/AB54))</f>
        <v>15.826304077029606</v>
      </c>
      <c r="AK54" s="3">
        <f>AI54-AJ54</f>
        <v>20.350623337367807</v>
      </c>
      <c r="AL54" s="3">
        <f>((J54^2)/(4*3.14159))</f>
        <v>56.305883326595776</v>
      </c>
      <c r="AM54" s="3">
        <f>((J54-((3.14159)*(R54/10)))^2)/(4*3.14159)</f>
        <v>34.910571226595771</v>
      </c>
      <c r="AN54" s="3">
        <f>AL54-AM54</f>
        <v>21.395312100000005</v>
      </c>
      <c r="AO54" s="3">
        <f>(AN54/AL54)*100</f>
        <v>37.998359737825204</v>
      </c>
      <c r="AP54" s="5">
        <f>((N54^2)/(4*3.14159))</f>
        <v>104.85852705158851</v>
      </c>
      <c r="AQ54" s="5">
        <f>((N54-((3.14159)*(X54/10)))^2)/(4*3.14159)</f>
        <v>77.568750684227396</v>
      </c>
      <c r="AR54" s="3">
        <f>AP54-AQ54</f>
        <v>27.289776367361114</v>
      </c>
      <c r="AS54" s="3">
        <f>(AR54/AP54)*100</f>
        <v>26.025328730714513</v>
      </c>
      <c r="AT54" s="1">
        <v>27.4</v>
      </c>
      <c r="AU54" s="1"/>
    </row>
    <row r="55" spans="1:47" x14ac:dyDescent="0.3">
      <c r="A55" s="1">
        <v>13</v>
      </c>
      <c r="B55" s="2">
        <v>29.271232876712329</v>
      </c>
      <c r="C55" s="3">
        <v>24.271232876712329</v>
      </c>
      <c r="D55" s="3">
        <v>0</v>
      </c>
      <c r="E55" s="3">
        <v>12</v>
      </c>
      <c r="F55" s="3">
        <v>160.9</v>
      </c>
      <c r="G55" s="3">
        <v>125.4</v>
      </c>
      <c r="H55" s="3">
        <v>85.4</v>
      </c>
      <c r="I55" s="3">
        <v>75.5</v>
      </c>
      <c r="J55" s="3">
        <v>27.7</v>
      </c>
      <c r="K55" s="3">
        <v>29.2</v>
      </c>
      <c r="L55" s="3">
        <v>72.8</v>
      </c>
      <c r="M55" s="3">
        <v>52.1</v>
      </c>
      <c r="N55" s="3">
        <v>35</v>
      </c>
      <c r="O55" s="3">
        <v>5.9</v>
      </c>
      <c r="P55" s="3">
        <v>9.1</v>
      </c>
      <c r="Q55" s="3">
        <v>3.6666666666666665</v>
      </c>
      <c r="R55" s="3">
        <v>8.6666666666666661</v>
      </c>
      <c r="S55" s="3">
        <v>7</v>
      </c>
      <c r="T55" s="3">
        <v>9</v>
      </c>
      <c r="U55" s="3">
        <v>7</v>
      </c>
      <c r="V55" s="3">
        <v>7</v>
      </c>
      <c r="W55" s="3">
        <v>13</v>
      </c>
      <c r="X55" s="3">
        <v>6</v>
      </c>
      <c r="Y55" s="3">
        <v>7.666666666666667</v>
      </c>
      <c r="Z55" s="3">
        <f>SUM(Q55:Y55)</f>
        <v>69</v>
      </c>
      <c r="AA55" s="4">
        <v>445</v>
      </c>
      <c r="AB55" s="4">
        <v>61.7</v>
      </c>
      <c r="AC55" s="4">
        <v>7.8</v>
      </c>
      <c r="AD55" s="3">
        <v>57.356999999999999</v>
      </c>
      <c r="AE55" s="3">
        <v>1.0662</v>
      </c>
      <c r="AF55" s="3">
        <v>14.4</v>
      </c>
      <c r="AG55" s="3">
        <v>8.2850000000000001</v>
      </c>
      <c r="AH55" s="3">
        <v>49.072000000000003</v>
      </c>
      <c r="AI55" s="3">
        <f>0.286+(0.195*((F55^2)/AA55)+(0.385*AD55))</f>
        <v>33.712979719101128</v>
      </c>
      <c r="AJ55" s="3">
        <f>1.579+(((F55^2)/AA55)*0.055)+(0.127*AD55)+(0.006*((F55^2)/AB55))</f>
        <v>14.580629966984139</v>
      </c>
      <c r="AK55" s="3">
        <f>AI55-AJ55</f>
        <v>19.132349752116987</v>
      </c>
      <c r="AL55" s="3">
        <f>((J55^2)/(4*3.14159))</f>
        <v>61.059049716863115</v>
      </c>
      <c r="AM55" s="3">
        <f>((J55-((3.14159)*(R55/10)))^2)/(4*3.14159)</f>
        <v>49.645637172418681</v>
      </c>
      <c r="AN55" s="3">
        <f>AL55-AM55</f>
        <v>11.413412544444434</v>
      </c>
      <c r="AO55" s="3">
        <f>(AN55/AL55)*100</f>
        <v>18.692417581619043</v>
      </c>
      <c r="AP55" s="5">
        <f>((N55^2)/(4*3.14159))</f>
        <v>97.482484983718436</v>
      </c>
      <c r="AQ55" s="5">
        <f>((N55-((3.14159)*(X55/10)))^2)/(4*3.14159)</f>
        <v>87.265228083718441</v>
      </c>
      <c r="AR55" s="3">
        <f>AP55-AQ55</f>
        <v>10.217256899999995</v>
      </c>
      <c r="AS55" s="3">
        <f>(AR55/AP55)*100</f>
        <v>10.481120687174199</v>
      </c>
      <c r="AT55" s="1">
        <v>34</v>
      </c>
      <c r="AU55" s="1"/>
    </row>
    <row r="56" spans="1:47" x14ac:dyDescent="0.3">
      <c r="A56" s="1">
        <v>18</v>
      </c>
      <c r="B56" s="2">
        <v>30.095890410958905</v>
      </c>
      <c r="C56" s="3">
        <v>24.095890410958905</v>
      </c>
      <c r="D56" s="3">
        <v>0</v>
      </c>
      <c r="E56" s="3">
        <v>12</v>
      </c>
      <c r="F56" s="3">
        <v>174.5</v>
      </c>
      <c r="G56" s="3">
        <v>130.80000000000001</v>
      </c>
      <c r="H56" s="3">
        <v>90.800000000000011</v>
      </c>
      <c r="I56" s="3">
        <v>83.699999999999989</v>
      </c>
      <c r="J56" s="3">
        <v>28.5</v>
      </c>
      <c r="K56" s="3">
        <v>30.1</v>
      </c>
      <c r="L56" s="3">
        <v>79</v>
      </c>
      <c r="M56" s="3">
        <v>55.6</v>
      </c>
      <c r="N56" s="3">
        <v>37.5</v>
      </c>
      <c r="O56" s="3">
        <v>6.1</v>
      </c>
      <c r="P56" s="3">
        <v>10.8</v>
      </c>
      <c r="Q56" s="3">
        <v>10</v>
      </c>
      <c r="R56" s="3">
        <v>17</v>
      </c>
      <c r="S56" s="3">
        <v>11.833333333333334</v>
      </c>
      <c r="T56" s="3">
        <v>19</v>
      </c>
      <c r="U56" s="3">
        <v>10.333333333333334</v>
      </c>
      <c r="V56" s="3">
        <v>11</v>
      </c>
      <c r="W56" s="3">
        <v>16.5</v>
      </c>
      <c r="X56" s="3">
        <v>5.833333333333333</v>
      </c>
      <c r="Y56" s="3">
        <v>11.5</v>
      </c>
      <c r="Z56" s="3">
        <f>SUM(Q56:Y56)</f>
        <v>113</v>
      </c>
      <c r="AA56" s="4">
        <v>522.15000000000009</v>
      </c>
      <c r="AB56" s="4">
        <v>66</v>
      </c>
      <c r="AC56" s="4">
        <v>7.1</v>
      </c>
      <c r="AD56" s="3">
        <v>74.918000000000006</v>
      </c>
      <c r="AE56" s="3">
        <v>1.0324</v>
      </c>
      <c r="AF56" s="3">
        <v>28.5</v>
      </c>
      <c r="AG56" s="3">
        <v>21.327999999999999</v>
      </c>
      <c r="AH56" s="3">
        <v>53.59</v>
      </c>
      <c r="AI56" s="3">
        <f>0.286+(0.195*((F56^2)/AA56)+(0.385*AD56))</f>
        <v>40.501255624820459</v>
      </c>
      <c r="AJ56" s="3">
        <f>1.579+(((F56^2)/AA56)*0.055)+(0.127*AD56)+(0.006*((F56^2)/AB56))</f>
        <v>17.069228542198776</v>
      </c>
      <c r="AK56" s="3">
        <f>AI56-AJ56</f>
        <v>23.432027082621683</v>
      </c>
      <c r="AL56" s="3">
        <f>((J56^2)/(4*3.14159))</f>
        <v>64.636855859612496</v>
      </c>
      <c r="AM56" s="3">
        <f>((J56-((3.14159)*(R56/10)))^2)/(4*3.14159)</f>
        <v>42.681654634612499</v>
      </c>
      <c r="AN56" s="3">
        <f>AL56-AM56</f>
        <v>21.955201224999996</v>
      </c>
      <c r="AO56" s="3">
        <f>(AN56/AL56)*100</f>
        <v>33.96700061136238</v>
      </c>
      <c r="AP56" s="5">
        <f>((N56^2)/(4*3.14159))</f>
        <v>111.90591388437066</v>
      </c>
      <c r="AQ56" s="5">
        <f>((N56-((3.14159)*(X56/10)))^2)/(4*3.14159)</f>
        <v>101.23566720034289</v>
      </c>
      <c r="AR56" s="3">
        <f>AP56-AQ56</f>
        <v>10.670246684027774</v>
      </c>
      <c r="AS56" s="3">
        <f>(AR56/AP56)*100</f>
        <v>9.5350159018879452</v>
      </c>
      <c r="AT56" s="1">
        <v>33.5</v>
      </c>
      <c r="AU56" s="1"/>
    </row>
    <row r="57" spans="1:47" x14ac:dyDescent="0.3">
      <c r="A57" s="1">
        <v>20</v>
      </c>
      <c r="B57" s="2">
        <v>33.789041095890411</v>
      </c>
      <c r="C57" s="3">
        <v>27.789041095890411</v>
      </c>
      <c r="D57" s="3">
        <v>0</v>
      </c>
      <c r="E57" s="3">
        <v>12</v>
      </c>
      <c r="F57" s="3">
        <v>160.6</v>
      </c>
      <c r="G57" s="3">
        <v>125.2</v>
      </c>
      <c r="H57" s="3">
        <v>85.2</v>
      </c>
      <c r="I57" s="3">
        <v>75.399999999999991</v>
      </c>
      <c r="J57" s="3">
        <v>25.5</v>
      </c>
      <c r="K57" s="3">
        <v>27.2</v>
      </c>
      <c r="L57" s="3">
        <v>70.8</v>
      </c>
      <c r="M57" s="3">
        <v>51</v>
      </c>
      <c r="N57" s="3">
        <v>35.299999999999997</v>
      </c>
      <c r="O57" s="3">
        <v>5.7</v>
      </c>
      <c r="P57" s="3">
        <v>9.1</v>
      </c>
      <c r="Q57" s="3">
        <v>7.333333333333333</v>
      </c>
      <c r="R57" s="3">
        <v>11.666666666666666</v>
      </c>
      <c r="S57" s="3">
        <v>8.6666666666666661</v>
      </c>
      <c r="T57" s="3">
        <v>9</v>
      </c>
      <c r="U57" s="3">
        <v>4.833333333333333</v>
      </c>
      <c r="V57" s="3">
        <v>11</v>
      </c>
      <c r="W57" s="3">
        <v>16.5</v>
      </c>
      <c r="X57" s="3">
        <v>8</v>
      </c>
      <c r="Y57" s="3">
        <v>9</v>
      </c>
      <c r="Z57" s="3">
        <f>SUM(Q57:Y57)</f>
        <v>86</v>
      </c>
      <c r="AA57" s="4">
        <v>511.04999999999995</v>
      </c>
      <c r="AB57" s="4">
        <v>66.949999999999989</v>
      </c>
      <c r="AC57" s="4">
        <v>7.4</v>
      </c>
      <c r="AD57" s="3">
        <v>58.207000000000001</v>
      </c>
      <c r="AE57" s="3">
        <v>1.0387999999999999</v>
      </c>
      <c r="AF57" s="3">
        <v>25.7</v>
      </c>
      <c r="AG57" s="3">
        <v>14.98</v>
      </c>
      <c r="AH57" s="3">
        <v>43.226999999999997</v>
      </c>
      <c r="AI57" s="3">
        <f>0.286+(0.195*((F57^2)/AA57)+(0.385*AD57))</f>
        <v>32.537217747284998</v>
      </c>
      <c r="AJ57" s="3">
        <f>1.579+(((F57^2)/AA57)*0.055)+(0.127*AD57)+(0.006*((F57^2)/AB57))</f>
        <v>14.058591681770951</v>
      </c>
      <c r="AK57" s="3">
        <f>AI57-AJ57</f>
        <v>18.47862606551405</v>
      </c>
      <c r="AL57" s="3">
        <f>((J57^2)/(4*3.14159))</f>
        <v>51.745294580132992</v>
      </c>
      <c r="AM57" s="3">
        <f>((J57-((3.14159)*(R57/10)))^2)/(4*3.14159)</f>
        <v>37.939307844021883</v>
      </c>
      <c r="AN57" s="3">
        <f>AL57-AM57</f>
        <v>13.805986736111109</v>
      </c>
      <c r="AO57" s="3">
        <f>(AN57/AL57)*100</f>
        <v>26.68066120433636</v>
      </c>
      <c r="AP57" s="5">
        <f>((N57^2)/(4*3.14159))</f>
        <v>99.160775276213613</v>
      </c>
      <c r="AQ57" s="5">
        <f>((N57-((3.14159)*(X57/10)))^2)/(4*3.14159)</f>
        <v>85.54342967621362</v>
      </c>
      <c r="AR57" s="3">
        <f>AP57-AQ57</f>
        <v>13.617345599999993</v>
      </c>
      <c r="AS57" s="3">
        <f>(AR57/AP57)*100</f>
        <v>13.732592914959268</v>
      </c>
      <c r="AT57" s="1">
        <v>27.8</v>
      </c>
      <c r="AU57" s="1"/>
    </row>
    <row r="58" spans="1:4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7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7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4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4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4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:4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:4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:4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:4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:4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:4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:4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:4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:4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:4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:4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:4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:4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:4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:4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:4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:4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:4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:4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4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:4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:4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:4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:4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:4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:4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4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4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:4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4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:4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:4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:4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:4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:4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:4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:4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4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:4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:4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:4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:4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:4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:4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:4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:4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:4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:4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:4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:4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:4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:4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:4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:4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:4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:4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:4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1:4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:4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1:4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:4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1:4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:4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:4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1:4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1:4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1:4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1:4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1:4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1:4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1:4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1:4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1:4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1:4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1:4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:4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1:4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1:4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1:4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1:4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1:4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1:4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1:4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1:4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1:4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1:4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1:4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1:4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1:4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1:4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1:4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1:4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1:4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1:4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1:4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1:4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1:4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1:4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1:4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1:4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1:4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1:4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1:4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1:4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1:4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1:4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1:4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1:4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1:4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1:4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1:4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1:4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1:4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1:4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1:4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1:4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1:4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1:4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1:4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1:4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1:4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1:4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1:4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1:4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1:4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1:4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1:4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1:4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1:4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1:4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1:4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1:4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1:4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1:4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1:4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1:4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1:4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1:4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1:4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1:4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1:4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1:4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1:4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1:4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1:4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1:4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1:4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1:4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1:4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1:4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1:4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1:4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1:4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:4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1:4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:4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1:4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:4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1:4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:4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1:4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1:4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1:4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1:4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1:4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1:4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1:4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1:4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1:4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1:4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1:4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1:4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1:4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1:4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1:4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1:4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1:4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1:4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1:4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1:4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1:4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1:4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1:4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1:4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1:4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1:4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1:4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1:4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1:4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1:4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1:4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1:4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1:4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1:4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1:4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1:4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1:4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1:4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1:4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1:4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1:4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1:4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1:4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1:4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1:4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1:4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1:4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1:4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1:4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1:4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1:4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1:4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1:4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1:4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1:4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1:4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1:4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1:4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1:4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1:4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1:4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1:4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1:4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1:4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1:4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1:4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1:4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1:4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1:4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1:4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1:4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1:4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1:4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1:4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1:4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1:4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1:4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1:4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1:4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1:4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1:4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1:4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1:4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1:4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1:4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1:4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1:4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1:4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1:4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1:4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1:4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1:4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1:4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1:4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1:4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1:4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1:4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1:4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1:4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1:4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1:4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1:4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1:4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1:4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1:4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1:4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1:4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1:4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1:4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1:4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1:4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1:4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1:4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1:4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1:4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1:4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1:4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1:4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1:4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1:4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1:4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1:4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1:4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1:4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1:4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1:4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1:4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1:4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1:4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1:4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1:4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1:4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1:4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1:4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1:4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1:4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1:4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1:4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1:4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1:4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1:4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1:4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1:4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1:4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1:4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1:4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1:4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1:4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1:4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1:4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1:4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1:4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1:4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1:4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1:4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1:4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1:4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1:4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1:4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1:4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1:4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1:4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1:4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1:4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1:4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1:4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1:4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1:4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1:4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1:4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1:4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1:4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1:4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1:4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1:4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1:4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1:4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1:4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1:4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1:4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1:4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1:4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1:4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1:4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1:4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1:4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1:4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1:4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1:4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1:4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1:4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1:4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1:4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1:4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1:4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1:4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1:4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1:4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1:4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1:4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1:4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1:4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1:4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1:4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1:4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1:4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1:4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1:4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1:4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1:4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1:4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1:4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1:4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1:4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1:4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1:4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1:4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1:4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1:4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1:4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1:4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1:4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1:4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1:4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1:4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1:4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1:4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1:4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1:4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1:4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1:4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1:4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1:4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1:4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1:4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1:4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1:4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1:4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1:4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1:4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1:4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1:4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1:4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1:4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1:4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1:4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1:4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1:4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1:4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1:4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1:4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1:4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1:4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1:4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1:4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1:4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1:4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1:4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1:4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1:4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1:4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1:4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1:4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1:4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1:4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1:4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1:4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1:4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1:4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1:4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1:4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1:4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1:4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1:4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1:4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1:4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1:4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1:4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1:4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1:4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1:4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1:4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1:4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1:4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1:4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1:4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1:4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1:4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1:4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1:4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1:4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1:4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1:4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1:4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1:4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1:4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1:4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1:4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1:4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1:4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1:4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1:4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1:4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1:4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1:4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1:4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1:4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1:4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1:4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1:4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1:4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1:4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1:4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1:4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1:4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1:4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1:4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1:4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1:4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1:4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1:4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1:4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1:4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1:4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1:4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1:4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1:4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1:4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1:4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1:4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1:4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1:4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1:4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1:4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1:4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1:4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1:4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1:4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1:4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1:4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1:4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1:4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1:4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1:4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1:4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1:4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1:4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1:4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1:4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1:4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1:4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1:4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1:4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1:4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1:4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1:4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1:4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1:4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1:4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1:4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1:4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1:4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1:4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1:4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1:4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1:4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1:4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1:4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1:4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1:4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1:4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1:4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1:4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1:4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1:4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1:4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1:4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1:4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1:4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1:4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1:4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1:4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1:4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1:4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1:4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1:4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1:4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1:4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1:4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1:4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1:4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1:4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1:4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1:4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1:4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1:4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1:4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1:4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1:4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1:4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1:4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1:4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1:4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1:4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1:4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1:4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1:4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1:4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1:4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1:4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1:4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1:4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1:4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1:4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1:4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1:4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1:4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1:4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1:4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1:4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1:4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1:4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1:4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1:4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1:4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1:4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1:4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1:4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1:4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1:4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1:4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1:4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1:4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1:4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1:4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1:4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1:4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1:4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1:4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1:4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1:4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1:4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1:4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1:4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1:4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1:4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1:4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1:4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1:4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1:4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1:4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1:4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1:4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1:4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1:4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1:4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1:4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1:4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1:4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1:4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1:4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1:4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1:4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1:4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1:4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1:4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1:4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1:4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1:4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1:4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1:4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1:4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1:4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1:4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1:4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1:4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1:4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1:4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1:4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1:4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1:4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1:4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1:4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1:4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1:4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1:4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1:4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1:4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1:4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1:4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1:4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1:4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1:4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1:4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1:4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1:4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1:4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1:4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1:4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1:4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1:4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1:4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1:4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1:4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1:4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1:4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1:4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1:4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1:4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1:4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1:4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1:4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1:4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1:4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1:4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1:4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1:4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1:4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1:4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1:4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1:4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1:4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1:4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1:4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1:4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1:4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1:4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1:4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1:4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1:4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1:4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1:4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1:4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1:4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1:4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1:4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1:4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1:4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1:4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1:4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1:4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1:4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1:4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1:4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1:4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1:4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1:4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1:4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1:4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1:4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1:4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1:4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1:4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1:4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1:4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1:4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1:4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1:4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1:4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1:4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1:4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1:4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1:4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1:4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1:4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1:4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1:4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1:4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1:4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1:4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1:4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1:4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1:4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1:4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1:4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1:4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1:4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1:4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1:4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1:4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1:4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1:4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1:4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1:4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1:4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1:4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1:4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1:4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1:4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1:4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1:4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1:4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Mauro</dc:creator>
  <cp:lastModifiedBy>Mario Mauro</cp:lastModifiedBy>
  <dcterms:created xsi:type="dcterms:W3CDTF">2025-07-09T16:24:43Z</dcterms:created>
  <dcterms:modified xsi:type="dcterms:W3CDTF">2025-07-09T16:25:21Z</dcterms:modified>
</cp:coreProperties>
</file>