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inrs-my.sharepoint.com/personal/richard_villemur_inrs_ca/Documents/Disque U Cyber/Document/ETUDIANT/Lestin/Article Réacteur/Manuscrit/Soumission/PeerJ/"/>
    </mc:Choice>
  </mc:AlternateContent>
  <xr:revisionPtr revIDLastSave="409" documentId="8_{6E9621C5-2A63-45B5-AEF3-7FCC9F246B00}" xr6:coauthVersionLast="47" xr6:coauthVersionMax="47" xr10:uidLastSave="{33FF4B60-45D0-4FC8-B189-943EB589FBA5}"/>
  <bookViews>
    <workbookView xWindow="28680" yWindow="-120" windowWidth="25440" windowHeight="15270" activeTab="1" xr2:uid="{80312EE4-7A4C-4CD1-9C8C-217A5AA62C32}"/>
  </bookViews>
  <sheets>
    <sheet name="Raw and processed data" sheetId="3" r:id="rId1"/>
    <sheet name="Affili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2" l="1"/>
  <c r="G23" i="3" l="1"/>
  <c r="G22" i="3"/>
  <c r="G21" i="3"/>
  <c r="G20" i="3"/>
  <c r="K19" i="3"/>
  <c r="G19" i="3"/>
  <c r="E11" i="3"/>
  <c r="E10" i="3"/>
  <c r="E9" i="3"/>
  <c r="E8" i="3"/>
  <c r="E7" i="3"/>
  <c r="G121" i="2"/>
  <c r="L121" i="2" s="1"/>
  <c r="F121" i="2"/>
  <c r="K121" i="2" s="1"/>
  <c r="E121" i="2"/>
  <c r="J121" i="2" s="1"/>
  <c r="D121" i="2"/>
  <c r="G25" i="2"/>
  <c r="L30" i="2" s="1"/>
  <c r="F25" i="2"/>
  <c r="K116" i="2" s="1"/>
  <c r="E25" i="2"/>
  <c r="J43" i="2" s="1"/>
  <c r="D25" i="2"/>
  <c r="I116" i="2" s="1"/>
  <c r="C25" i="2"/>
  <c r="H118" i="2" s="1"/>
  <c r="I121" i="2" l="1"/>
  <c r="H121" i="2"/>
  <c r="P53" i="2"/>
  <c r="O53" i="2"/>
  <c r="Q53" i="2"/>
  <c r="R53" i="2"/>
  <c r="S53" i="2"/>
  <c r="H78" i="2"/>
  <c r="I63" i="2"/>
  <c r="K65" i="2"/>
  <c r="K70" i="2"/>
  <c r="I80" i="2"/>
  <c r="J34" i="2"/>
  <c r="K84" i="2"/>
  <c r="H68" i="2"/>
  <c r="H82" i="2"/>
  <c r="H28" i="2"/>
  <c r="I29" i="2"/>
  <c r="H87" i="2"/>
  <c r="I75" i="2"/>
  <c r="I37" i="2"/>
  <c r="H62" i="2"/>
  <c r="K52" i="2"/>
  <c r="K90" i="2"/>
  <c r="H63" i="2"/>
  <c r="I65" i="2"/>
  <c r="L67" i="2"/>
  <c r="J70" i="2"/>
  <c r="L72" i="2"/>
  <c r="H29" i="2"/>
  <c r="H75" i="2"/>
  <c r="J52" i="2"/>
  <c r="L77" i="2"/>
  <c r="H80" i="2"/>
  <c r="L81" i="2"/>
  <c r="J83" i="2"/>
  <c r="J84" i="2"/>
  <c r="K86" i="2"/>
  <c r="H37" i="2"/>
  <c r="J90" i="2"/>
  <c r="I92" i="2"/>
  <c r="J38" i="2"/>
  <c r="J94" i="2"/>
  <c r="I98" i="2"/>
  <c r="K100" i="2"/>
  <c r="I56" i="2"/>
  <c r="K57" i="2"/>
  <c r="H47" i="2"/>
  <c r="J49" i="2"/>
  <c r="J111" i="2"/>
  <c r="J51" i="2"/>
  <c r="K38" i="2"/>
  <c r="K98" i="2"/>
  <c r="J102" i="2"/>
  <c r="K49" i="2"/>
  <c r="K51" i="2"/>
  <c r="I62" i="2"/>
  <c r="J63" i="2"/>
  <c r="H66" i="2"/>
  <c r="I68" i="2"/>
  <c r="H71" i="2"/>
  <c r="I28" i="2"/>
  <c r="H74" i="2"/>
  <c r="J75" i="2"/>
  <c r="L52" i="2"/>
  <c r="I78" i="2"/>
  <c r="K80" i="2"/>
  <c r="I82" i="2"/>
  <c r="K34" i="2"/>
  <c r="H85" i="2"/>
  <c r="I87" i="2"/>
  <c r="J37" i="2"/>
  <c r="H54" i="2"/>
  <c r="K92" i="2"/>
  <c r="J39" i="2"/>
  <c r="H95" i="2"/>
  <c r="L98" i="2"/>
  <c r="K101" i="2"/>
  <c r="K102" i="2"/>
  <c r="I105" i="2"/>
  <c r="J47" i="2"/>
  <c r="K108" i="2"/>
  <c r="K112" i="2"/>
  <c r="K60" i="2"/>
  <c r="J92" i="2"/>
  <c r="K94" i="2"/>
  <c r="H101" i="2"/>
  <c r="K104" i="2"/>
  <c r="I47" i="2"/>
  <c r="K111" i="2"/>
  <c r="J62" i="2"/>
  <c r="K63" i="2"/>
  <c r="I66" i="2"/>
  <c r="J68" i="2"/>
  <c r="I71" i="2"/>
  <c r="J28" i="2"/>
  <c r="I74" i="2"/>
  <c r="K75" i="2"/>
  <c r="I53" i="2"/>
  <c r="J78" i="2"/>
  <c r="H32" i="2"/>
  <c r="J82" i="2"/>
  <c r="L34" i="2"/>
  <c r="I85" i="2"/>
  <c r="K87" i="2"/>
  <c r="K37" i="2"/>
  <c r="J54" i="2"/>
  <c r="K55" i="2"/>
  <c r="K39" i="2"/>
  <c r="K95" i="2"/>
  <c r="K42" i="2"/>
  <c r="H43" i="2"/>
  <c r="K103" i="2"/>
  <c r="J105" i="2"/>
  <c r="K47" i="2"/>
  <c r="H109" i="2"/>
  <c r="K113" i="2"/>
  <c r="I117" i="2"/>
  <c r="K62" i="2"/>
  <c r="I64" i="2"/>
  <c r="J66" i="2"/>
  <c r="K69" i="2"/>
  <c r="J71" i="2"/>
  <c r="K28" i="2"/>
  <c r="J74" i="2"/>
  <c r="K31" i="2"/>
  <c r="J53" i="2"/>
  <c r="K78" i="2"/>
  <c r="I32" i="2"/>
  <c r="K82" i="2"/>
  <c r="H35" i="2"/>
  <c r="J85" i="2"/>
  <c r="L87" i="2"/>
  <c r="J89" i="2"/>
  <c r="K54" i="2"/>
  <c r="L55" i="2"/>
  <c r="H40" i="2"/>
  <c r="K96" i="2"/>
  <c r="H99" i="2"/>
  <c r="I43" i="2"/>
  <c r="H45" i="2"/>
  <c r="K105" i="2"/>
  <c r="K59" i="2"/>
  <c r="I109" i="2"/>
  <c r="K114" i="2"/>
  <c r="J117" i="2"/>
  <c r="J26" i="2"/>
  <c r="J64" i="2"/>
  <c r="K66" i="2"/>
  <c r="H27" i="2"/>
  <c r="K71" i="2"/>
  <c r="I73" i="2"/>
  <c r="K74" i="2"/>
  <c r="H76" i="2"/>
  <c r="K53" i="2"/>
  <c r="H79" i="2"/>
  <c r="J32" i="2"/>
  <c r="K33" i="2"/>
  <c r="J35" i="2"/>
  <c r="K85" i="2"/>
  <c r="I88" i="2"/>
  <c r="K89" i="2"/>
  <c r="H91" i="2"/>
  <c r="H93" i="2"/>
  <c r="I40" i="2"/>
  <c r="K97" i="2"/>
  <c r="I99" i="2"/>
  <c r="K43" i="2"/>
  <c r="I45" i="2"/>
  <c r="K106" i="2"/>
  <c r="L59" i="2"/>
  <c r="J110" i="2"/>
  <c r="K115" i="2"/>
  <c r="K117" i="2"/>
  <c r="K26" i="2"/>
  <c r="K64" i="2"/>
  <c r="I67" i="2"/>
  <c r="J27" i="2"/>
  <c r="I72" i="2"/>
  <c r="J73" i="2"/>
  <c r="K30" i="2"/>
  <c r="I76" i="2"/>
  <c r="I77" i="2"/>
  <c r="J79" i="2"/>
  <c r="K32" i="2"/>
  <c r="H83" i="2"/>
  <c r="K35" i="2"/>
  <c r="H86" i="2"/>
  <c r="J88" i="2"/>
  <c r="H90" i="2"/>
  <c r="K91" i="2"/>
  <c r="I93" i="2"/>
  <c r="J40" i="2"/>
  <c r="H41" i="2"/>
  <c r="J99" i="2"/>
  <c r="K44" i="2"/>
  <c r="J45" i="2"/>
  <c r="K107" i="2"/>
  <c r="K48" i="2"/>
  <c r="K110" i="2"/>
  <c r="H116" i="2"/>
  <c r="K61" i="2"/>
  <c r="L26" i="2"/>
  <c r="H65" i="2"/>
  <c r="K67" i="2"/>
  <c r="K27" i="2"/>
  <c r="K72" i="2"/>
  <c r="K73" i="2"/>
  <c r="K76" i="2"/>
  <c r="J77" i="2"/>
  <c r="K79" i="2"/>
  <c r="K81" i="2"/>
  <c r="I83" i="2"/>
  <c r="I84" i="2"/>
  <c r="I86" i="2"/>
  <c r="K88" i="2"/>
  <c r="I90" i="2"/>
  <c r="H92" i="2"/>
  <c r="I38" i="2"/>
  <c r="K40" i="2"/>
  <c r="I41" i="2"/>
  <c r="K99" i="2"/>
  <c r="H56" i="2"/>
  <c r="K45" i="2"/>
  <c r="K58" i="2"/>
  <c r="I49" i="2"/>
  <c r="K50" i="2"/>
  <c r="K118" i="2"/>
  <c r="L118" i="2"/>
  <c r="L113" i="2"/>
  <c r="L48" i="2"/>
  <c r="L104" i="2"/>
  <c r="L101" i="2"/>
  <c r="L95" i="2"/>
  <c r="L91" i="2"/>
  <c r="L116" i="2"/>
  <c r="L109" i="2"/>
  <c r="L46" i="2"/>
  <c r="L56" i="2"/>
  <c r="L41" i="2"/>
  <c r="L117" i="2"/>
  <c r="L111" i="2"/>
  <c r="L47" i="2"/>
  <c r="L45" i="2"/>
  <c r="L99" i="2"/>
  <c r="L40" i="2"/>
  <c r="L90" i="2"/>
  <c r="L84" i="2"/>
  <c r="L80" i="2"/>
  <c r="L75" i="2"/>
  <c r="L70" i="2"/>
  <c r="L63" i="2"/>
  <c r="L114" i="2"/>
  <c r="L49" i="2"/>
  <c r="L105" i="2"/>
  <c r="L43" i="2"/>
  <c r="L96" i="2"/>
  <c r="L92" i="2"/>
  <c r="L60" i="2"/>
  <c r="L50" i="2"/>
  <c r="L58" i="2"/>
  <c r="L103" i="2"/>
  <c r="L69" i="2"/>
  <c r="L31" i="2"/>
  <c r="L33" i="2"/>
  <c r="L100" i="2"/>
  <c r="L44" i="2"/>
  <c r="L107" i="2"/>
  <c r="H48" i="2"/>
  <c r="L39" i="2"/>
  <c r="L94" i="2"/>
  <c r="L97" i="2"/>
  <c r="L42" i="2"/>
  <c r="L115" i="2"/>
  <c r="L86" i="2"/>
  <c r="L93" i="2"/>
  <c r="L112" i="2"/>
  <c r="L64" i="2"/>
  <c r="L74" i="2"/>
  <c r="L106" i="2"/>
  <c r="L66" i="2"/>
  <c r="L37" i="2"/>
  <c r="L73" i="2"/>
  <c r="L79" i="2"/>
  <c r="L68" i="2"/>
  <c r="L32" i="2"/>
  <c r="L88" i="2"/>
  <c r="L110" i="2"/>
  <c r="H113" i="2"/>
  <c r="H69" i="2"/>
  <c r="L27" i="2"/>
  <c r="H30" i="2"/>
  <c r="H31" i="2"/>
  <c r="L76" i="2"/>
  <c r="H81" i="2"/>
  <c r="L82" i="2"/>
  <c r="H36" i="2"/>
  <c r="I61" i="2"/>
  <c r="I112" i="2"/>
  <c r="I59" i="2"/>
  <c r="I57" i="2"/>
  <c r="I100" i="2"/>
  <c r="I94" i="2"/>
  <c r="I54" i="2"/>
  <c r="I115" i="2"/>
  <c r="I108" i="2"/>
  <c r="I106" i="2"/>
  <c r="I44" i="2"/>
  <c r="I97" i="2"/>
  <c r="I60" i="2"/>
  <c r="I50" i="2"/>
  <c r="I58" i="2"/>
  <c r="I103" i="2"/>
  <c r="I42" i="2"/>
  <c r="I39" i="2"/>
  <c r="I89" i="2"/>
  <c r="I35" i="2"/>
  <c r="I79" i="2"/>
  <c r="I30" i="2"/>
  <c r="I27" i="2"/>
  <c r="I26" i="2"/>
  <c r="I118" i="2"/>
  <c r="I113" i="2"/>
  <c r="I48" i="2"/>
  <c r="I104" i="2"/>
  <c r="I101" i="2"/>
  <c r="I95" i="2"/>
  <c r="I91" i="2"/>
  <c r="I51" i="2"/>
  <c r="I110" i="2"/>
  <c r="I107" i="2"/>
  <c r="I102" i="2"/>
  <c r="L62" i="2"/>
  <c r="J67" i="2"/>
  <c r="I69" i="2"/>
  <c r="H70" i="2"/>
  <c r="L71" i="2"/>
  <c r="J29" i="2"/>
  <c r="J30" i="2"/>
  <c r="I31" i="2"/>
  <c r="H52" i="2"/>
  <c r="L53" i="2"/>
  <c r="J80" i="2"/>
  <c r="I81" i="2"/>
  <c r="I33" i="2"/>
  <c r="H34" i="2"/>
  <c r="L35" i="2"/>
  <c r="J87" i="2"/>
  <c r="I36" i="2"/>
  <c r="I55" i="2"/>
  <c r="I96" i="2"/>
  <c r="J98" i="2"/>
  <c r="L102" i="2"/>
  <c r="H104" i="2"/>
  <c r="I46" i="2"/>
  <c r="H111" i="2"/>
  <c r="I114" i="2"/>
  <c r="H51" i="2"/>
  <c r="H110" i="2"/>
  <c r="H107" i="2"/>
  <c r="H102" i="2"/>
  <c r="H98" i="2"/>
  <c r="H38" i="2"/>
  <c r="H61" i="2"/>
  <c r="H112" i="2"/>
  <c r="H59" i="2"/>
  <c r="H57" i="2"/>
  <c r="H100" i="2"/>
  <c r="H115" i="2"/>
  <c r="H108" i="2"/>
  <c r="H106" i="2"/>
  <c r="H44" i="2"/>
  <c r="H97" i="2"/>
  <c r="H55" i="2"/>
  <c r="H88" i="2"/>
  <c r="H33" i="2"/>
  <c r="H53" i="2"/>
  <c r="H73" i="2"/>
  <c r="H67" i="2"/>
  <c r="H60" i="2"/>
  <c r="H50" i="2"/>
  <c r="H58" i="2"/>
  <c r="H103" i="2"/>
  <c r="H42" i="2"/>
  <c r="H39" i="2"/>
  <c r="H89" i="2"/>
  <c r="H117" i="2"/>
  <c r="H114" i="2"/>
  <c r="H49" i="2"/>
  <c r="H105" i="2"/>
  <c r="L83" i="2"/>
  <c r="H96" i="2"/>
  <c r="L57" i="2"/>
  <c r="H46" i="2"/>
  <c r="L61" i="2"/>
  <c r="J115" i="2"/>
  <c r="J108" i="2"/>
  <c r="J106" i="2"/>
  <c r="J44" i="2"/>
  <c r="J97" i="2"/>
  <c r="J55" i="2"/>
  <c r="J60" i="2"/>
  <c r="J50" i="2"/>
  <c r="J58" i="2"/>
  <c r="J103" i="2"/>
  <c r="J42" i="2"/>
  <c r="J118" i="2"/>
  <c r="J113" i="2"/>
  <c r="J48" i="2"/>
  <c r="J104" i="2"/>
  <c r="J101" i="2"/>
  <c r="J95" i="2"/>
  <c r="J91" i="2"/>
  <c r="J86" i="2"/>
  <c r="J81" i="2"/>
  <c r="J76" i="2"/>
  <c r="J72" i="2"/>
  <c r="J65" i="2"/>
  <c r="J116" i="2"/>
  <c r="J109" i="2"/>
  <c r="J46" i="2"/>
  <c r="J56" i="2"/>
  <c r="J41" i="2"/>
  <c r="J93" i="2"/>
  <c r="J36" i="2"/>
  <c r="J61" i="2"/>
  <c r="J112" i="2"/>
  <c r="J59" i="2"/>
  <c r="J57" i="2"/>
  <c r="H26" i="2"/>
  <c r="H64" i="2"/>
  <c r="L65" i="2"/>
  <c r="J69" i="2"/>
  <c r="I70" i="2"/>
  <c r="H72" i="2"/>
  <c r="L28" i="2"/>
  <c r="L29" i="2"/>
  <c r="J31" i="2"/>
  <c r="I52" i="2"/>
  <c r="H77" i="2"/>
  <c r="L78" i="2"/>
  <c r="J33" i="2"/>
  <c r="I34" i="2"/>
  <c r="H84" i="2"/>
  <c r="L85" i="2"/>
  <c r="L36" i="2"/>
  <c r="L89" i="2"/>
  <c r="L54" i="2"/>
  <c r="L38" i="2"/>
  <c r="H94" i="2"/>
  <c r="J96" i="2"/>
  <c r="J100" i="2"/>
  <c r="J107" i="2"/>
  <c r="L108" i="2"/>
  <c r="I111" i="2"/>
  <c r="J114" i="2"/>
  <c r="L51" i="2"/>
  <c r="K68" i="2"/>
  <c r="K29" i="2"/>
  <c r="K77" i="2"/>
  <c r="K83" i="2"/>
  <c r="K36" i="2"/>
  <c r="K93" i="2"/>
  <c r="K41" i="2"/>
  <c r="K56" i="2"/>
  <c r="K46" i="2"/>
  <c r="K109" i="2"/>
</calcChain>
</file>

<file path=xl/sharedStrings.xml><?xml version="1.0" encoding="utf-8"?>
<sst xmlns="http://schemas.openxmlformats.org/spreadsheetml/2006/main" count="258" uniqueCount="162">
  <si>
    <t>Archaea</t>
  </si>
  <si>
    <t>Bacteria</t>
  </si>
  <si>
    <t>Virus</t>
  </si>
  <si>
    <t>genus</t>
  </si>
  <si>
    <t>Aequorivita</t>
  </si>
  <si>
    <t>Aminobacter</t>
  </si>
  <si>
    <t>Aquamicrobium</t>
  </si>
  <si>
    <t>Azoarcus</t>
  </si>
  <si>
    <t>Bacteroides</t>
  </si>
  <si>
    <t>Bradymonas</t>
  </si>
  <si>
    <t>Burkholderia</t>
  </si>
  <si>
    <t>Candidatus Promineofilum</t>
  </si>
  <si>
    <t>Dechloromarinus</t>
  </si>
  <si>
    <t>Escherichia</t>
  </si>
  <si>
    <t>Geofilum</t>
  </si>
  <si>
    <t>Hoeflea</t>
  </si>
  <si>
    <t>Hyphomicrobium</t>
  </si>
  <si>
    <t>Idiomarina</t>
  </si>
  <si>
    <t>Ignavibacterium</t>
  </si>
  <si>
    <t>Labrenzia</t>
  </si>
  <si>
    <t>Lentimicrobium</t>
  </si>
  <si>
    <t>Leptolyngbya</t>
  </si>
  <si>
    <t>Leptospira</t>
  </si>
  <si>
    <t>Lewinella</t>
  </si>
  <si>
    <t>Lutimaribacter</t>
  </si>
  <si>
    <t>Maribacter</t>
  </si>
  <si>
    <t>Marinicella</t>
  </si>
  <si>
    <t>Marinobacter</t>
  </si>
  <si>
    <t>Maritimibacter</t>
  </si>
  <si>
    <t>Melioribacter</t>
  </si>
  <si>
    <t>Mesorhizobium</t>
  </si>
  <si>
    <t>Methylophaga</t>
  </si>
  <si>
    <t>Muricauda</t>
  </si>
  <si>
    <t>Nitratireductor</t>
  </si>
  <si>
    <t>Oceanibaculum</t>
  </si>
  <si>
    <t>Paracoccus</t>
  </si>
  <si>
    <t>Phycisphaera</t>
  </si>
  <si>
    <t>Pseudodesulfovibrio</t>
  </si>
  <si>
    <t>Pseudomonas</t>
  </si>
  <si>
    <t>Pseudooceanicola</t>
  </si>
  <si>
    <t>Roseovarius</t>
  </si>
  <si>
    <t>Ruegeria</t>
  </si>
  <si>
    <t>Salpingoeca</t>
  </si>
  <si>
    <t>Sedimenticola</t>
  </si>
  <si>
    <t>Spirochaeta</t>
  </si>
  <si>
    <t>Stappia</t>
  </si>
  <si>
    <t>Streptomyces</t>
  </si>
  <si>
    <t>Sulfitobacter</t>
  </si>
  <si>
    <t>Sunxiuqinia</t>
  </si>
  <si>
    <t>Thalassobius</t>
  </si>
  <si>
    <t>Thauera</t>
  </si>
  <si>
    <t>unclassified Tenericutes</t>
  </si>
  <si>
    <t>Wenzhouxiangella</t>
  </si>
  <si>
    <t>Winogradskyella</t>
  </si>
  <si>
    <t>Xanthomarina</t>
  </si>
  <si>
    <t>Xanthomonas</t>
  </si>
  <si>
    <t>Ardenticatena</t>
  </si>
  <si>
    <t>Caldilinea</t>
  </si>
  <si>
    <t>Devosia</t>
  </si>
  <si>
    <t>Halomonas</t>
  </si>
  <si>
    <t>Mariniphaga</t>
  </si>
  <si>
    <t>Thermoflexus</t>
  </si>
  <si>
    <t>Cohaesibacter</t>
  </si>
  <si>
    <t>Desulfofustis</t>
  </si>
  <si>
    <t>Acetobacterium</t>
  </si>
  <si>
    <t>Levilinea</t>
  </si>
  <si>
    <t>Thermanaerothrix</t>
  </si>
  <si>
    <t>FlavoRNA</t>
  </si>
  <si>
    <t>TPM-RSEM</t>
  </si>
  <si>
    <t>RNaseP</t>
  </si>
  <si>
    <t>tmRNA</t>
  </si>
  <si>
    <t>Kingdom</t>
  </si>
  <si>
    <t>ncRNA</t>
  </si>
  <si>
    <t>Eukaryota</t>
  </si>
  <si>
    <t>C1</t>
  </si>
  <si>
    <t>OB</t>
  </si>
  <si>
    <t>Cronobacter</t>
  </si>
  <si>
    <t>tRNA, rRNA, Bacteria</t>
  </si>
  <si>
    <t>tRNA, rRNA, Eukarya</t>
  </si>
  <si>
    <t>C4</t>
  </si>
  <si>
    <t>C8</t>
  </si>
  <si>
    <t>C6</t>
  </si>
  <si>
    <t>Total</t>
  </si>
  <si>
    <t>%</t>
  </si>
  <si>
    <t>Hymenobacter</t>
  </si>
  <si>
    <t>Shimia</t>
  </si>
  <si>
    <t>Enterobacter</t>
  </si>
  <si>
    <t>Klebsiella</t>
  </si>
  <si>
    <t>Nocardia</t>
  </si>
  <si>
    <t>Rhizobium</t>
  </si>
  <si>
    <t>Prevotella</t>
  </si>
  <si>
    <t>Dasania</t>
  </si>
  <si>
    <t>Kordiimonas</t>
  </si>
  <si>
    <t>Chelativorans</t>
  </si>
  <si>
    <t>Edwardsiella</t>
  </si>
  <si>
    <t>Stenotrophomonas</t>
  </si>
  <si>
    <t>Bacillus</t>
  </si>
  <si>
    <t>Haliscomenobacter</t>
  </si>
  <si>
    <t>Novosphingobium</t>
  </si>
  <si>
    <t>Enterococcus</t>
  </si>
  <si>
    <t>Brucella</t>
  </si>
  <si>
    <t>Legionella</t>
  </si>
  <si>
    <t>Rhodovulum</t>
  </si>
  <si>
    <t>Phyllobacterium</t>
  </si>
  <si>
    <t>Magnetospirillum</t>
  </si>
  <si>
    <t>Cycloclasticus</t>
  </si>
  <si>
    <t>Dictyostelium</t>
  </si>
  <si>
    <t>Mariniblastus</t>
  </si>
  <si>
    <t>Methanosarcina</t>
  </si>
  <si>
    <t>Thermogemmatispora</t>
  </si>
  <si>
    <t>Methylosinus</t>
  </si>
  <si>
    <t>Those with &gt;2% TPM-RSEM were selected</t>
  </si>
  <si>
    <t>Proportion</t>
  </si>
  <si>
    <t>PCoA and PCA not informative</t>
  </si>
  <si>
    <t>others</t>
  </si>
  <si>
    <t>others (67)</t>
  </si>
  <si>
    <t>Affiliations of grouped contigs-ORF with their proportion in the biofilm samples</t>
  </si>
  <si>
    <t>Strain GP59</t>
  </si>
  <si>
    <r>
      <t xml:space="preserve">Methylophaga nitratireducenticrescens </t>
    </r>
    <r>
      <rPr>
        <sz val="11"/>
        <color theme="1"/>
        <rFont val="Aptos Narrow"/>
        <family val="2"/>
        <scheme val="minor"/>
      </rPr>
      <t>GP59</t>
    </r>
  </si>
  <si>
    <t>Proportion of raw reads that aligned to strains GP59, JAM1 and NL23, and those that did not aligned</t>
  </si>
  <si>
    <t>Strain JAM1</t>
  </si>
  <si>
    <r>
      <rPr>
        <i/>
        <sz val="11"/>
        <color theme="1"/>
        <rFont val="Aptos Narrow"/>
        <family val="2"/>
        <scheme val="minor"/>
      </rPr>
      <t xml:space="preserve">Methylophaga nitratireducenticrescens </t>
    </r>
    <r>
      <rPr>
        <sz val="11"/>
        <color theme="1"/>
        <rFont val="Aptos Narrow"/>
        <family val="2"/>
        <scheme val="minor"/>
      </rPr>
      <t>JAM1</t>
    </r>
  </si>
  <si>
    <t>Strain NL23</t>
  </si>
  <si>
    <r>
      <rPr>
        <i/>
        <sz val="11"/>
        <color theme="1"/>
        <rFont val="Aptos Narrow"/>
        <family val="2"/>
        <scheme val="minor"/>
      </rPr>
      <t>Hyphomicrobium nitrativorans</t>
    </r>
    <r>
      <rPr>
        <sz val="11"/>
        <color theme="1"/>
        <rFont val="Aptos Narrow"/>
        <family val="2"/>
        <scheme val="minor"/>
      </rPr>
      <t xml:space="preserve"> NL23</t>
    </r>
  </si>
  <si>
    <t>unaligned reads</t>
  </si>
  <si>
    <t>Aligned to strains GP59, JAM1, NL23</t>
  </si>
  <si>
    <t>Aligned to GP59</t>
  </si>
  <si>
    <t>Total reads</t>
  </si>
  <si>
    <t># of reads</t>
  </si>
  <si>
    <t>C1-1</t>
  </si>
  <si>
    <t>C4-1</t>
  </si>
  <si>
    <t>C6-1</t>
  </si>
  <si>
    <t>C8-1</t>
  </si>
  <si>
    <t xml:space="preserve">The paired reads were aligned to a concatenated sequence consisting of the three reference genomes </t>
  </si>
  <si>
    <t xml:space="preserve"> (JAM1 + GP59 + NL23) and the two plasmids (from strain GP59) using Bowtie2</t>
  </si>
  <si>
    <t>Proportion of unaligned reads associated to ORF and ncRNA and their lineage affiliation</t>
  </si>
  <si>
    <t>Proportion of reads (TPM-RSEM) associated to ORF</t>
  </si>
  <si>
    <t>Proportion of reads (TPM-RSEM) associated to ncRNA</t>
  </si>
  <si>
    <t>tRNA, rRNA*</t>
  </si>
  <si>
    <t>Euk rRNA</t>
  </si>
  <si>
    <t>nd</t>
  </si>
  <si>
    <t xml:space="preserve">The reads that did not align were de novo assembled by Trinity. Estimation of the transcript abundance of the de novo assembled sequences was performed by RSEM. </t>
  </si>
  <si>
    <t>The resulting assembled sequences were annotated at the Joint Genomic Institute to find open reading frames with their putative function and affiliation .</t>
  </si>
  <si>
    <t>Reads associated with the respective ORFs and non-coding RNA (nc) were added by taxon.</t>
  </si>
  <si>
    <t>The relative expression levels per taxon or lineage were expressed as transcripts per million by RSEM (TPM-RSEM)</t>
  </si>
  <si>
    <t>nd: not determined</t>
  </si>
  <si>
    <t>OB: Original Biofilm</t>
  </si>
  <si>
    <t>*Values include Eukaryota and bacterial rRNA except the OB samples</t>
  </si>
  <si>
    <t>Very low proportions of Eukaryota rRNA were in the C1-1, C4-1, C6-1 and C8-1 samples</t>
  </si>
  <si>
    <t>List of the affiliation corresponding to the contigs associated to Eukaryota rRNA (18S or 28S)</t>
  </si>
  <si>
    <t>Eukaryota; Amoebozoa; Discosea; Flabellinia; Dactylopodida; Paramoebidae; Paramoeba; 95%</t>
  </si>
  <si>
    <t>Eukaryota; Metazoa; Ecdysozoa; Nematoda; 93%</t>
  </si>
  <si>
    <t>Eukaryota; Opisthokonta; Choanoflagellata; Craspedida; Salpingoecidae; 92%</t>
  </si>
  <si>
    <t>Eukaryota; Opisthokonta; Fungi; 75%</t>
  </si>
  <si>
    <t>Eukaryota; Opisthokonta; Metazoa; Eumetazoa; Cnidaria; Hydrozoa;  81%</t>
  </si>
  <si>
    <t>Eukaryota; Sar; Alveolata; Ciliophora; Intramacronucleata; Oligohymenophorea; Peritrichia; Sessilida; Vorticellidae; Vorticella; 91%</t>
  </si>
  <si>
    <t>Eukaryota; Sar; Alveolata; Ciliophora; Intramacronucleata; Oligohymenophorea; Peritrichia; Sessilida; Epistylidae; Epistylis; 86%</t>
  </si>
  <si>
    <t>Eukaryota; Sar; Alveolata; Ciliophora; Intramacronucleata; Oligohymenophorea; Scuticociliatia; Philasterida; Philasteridae; Miamiensis; 95%</t>
  </si>
  <si>
    <t>Eukaryota; Sar; Alveolata; Ciliophora; Intramacronucleata; Oligohymenophorea; Scuticociliatia; Philasterida; Uronematidae; Uronema; 90%</t>
  </si>
  <si>
    <t>Eukaryota; Sar; Alveolata; Ciliophora; Intramacronucleata; Oligohymenophorea; Scuticociliatia; Philasterida; IAFDv12; 99.9%</t>
  </si>
  <si>
    <t>Eukaryota; Sar; Alveolata; Dinophyceae; Gonyaulacales; Pyrocystaceae; Alexandrium; 88%</t>
  </si>
  <si>
    <t xml:space="preserve">Percentages correspond to the identity with the closest rRNA squence.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</si>
</sst>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0" fillId="0" borderId="2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0" xfId="0" applyNumberFormat="1"/>
    <xf numFmtId="2" fontId="0" fillId="0" borderId="0" xfId="0" applyNumberFormat="1"/>
    <xf numFmtId="0" fontId="0" fillId="0" borderId="10" xfId="0" applyBorder="1"/>
    <xf numFmtId="1" fontId="0" fillId="0" borderId="10" xfId="0" applyNumberFormat="1" applyBorder="1"/>
    <xf numFmtId="0" fontId="0" fillId="0" borderId="11" xfId="0" applyBorder="1"/>
    <xf numFmtId="0" fontId="0" fillId="0" borderId="12" xfId="0" applyBorder="1"/>
    <xf numFmtId="2" fontId="0" fillId="0" borderId="12" xfId="0" applyNumberFormat="1" applyBorder="1"/>
    <xf numFmtId="2" fontId="0" fillId="0" borderId="4" xfId="0" applyNumberFormat="1" applyBorder="1"/>
    <xf numFmtId="2" fontId="0" fillId="0" borderId="5" xfId="0" applyNumberFormat="1" applyBorder="1"/>
    <xf numFmtId="164" fontId="0" fillId="0" borderId="0" xfId="0" applyNumberFormat="1"/>
    <xf numFmtId="0" fontId="0" fillId="0" borderId="13" xfId="0" applyBorder="1"/>
    <xf numFmtId="2" fontId="0" fillId="0" borderId="13" xfId="0" applyNumberFormat="1" applyBorder="1"/>
    <xf numFmtId="2" fontId="0" fillId="0" borderId="6" xfId="0" applyNumberFormat="1" applyBorder="1"/>
    <xf numFmtId="2" fontId="0" fillId="0" borderId="1" xfId="0" applyNumberFormat="1" applyBorder="1"/>
    <xf numFmtId="2" fontId="0" fillId="0" borderId="2" xfId="0" applyNumberFormat="1" applyBorder="1"/>
    <xf numFmtId="164" fontId="0" fillId="0" borderId="2" xfId="0" applyNumberFormat="1" applyBorder="1"/>
    <xf numFmtId="2" fontId="0" fillId="0" borderId="3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" fontId="0" fillId="0" borderId="11" xfId="0" applyNumberFormat="1" applyBorder="1"/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1" fillId="0" borderId="0" xfId="0" applyFont="1"/>
    <xf numFmtId="3" fontId="0" fillId="0" borderId="1" xfId="0" applyNumberFormat="1" applyBorder="1"/>
    <xf numFmtId="3" fontId="0" fillId="0" borderId="0" xfId="0" applyNumberFormat="1" applyAlignment="1">
      <alignment wrapText="1"/>
    </xf>
    <xf numFmtId="3" fontId="0" fillId="0" borderId="3" xfId="0" applyNumberFormat="1" applyBorder="1" applyAlignment="1">
      <alignment wrapText="1"/>
    </xf>
    <xf numFmtId="0" fontId="0" fillId="0" borderId="6" xfId="0" applyBorder="1" applyAlignment="1">
      <alignment wrapText="1"/>
    </xf>
    <xf numFmtId="3" fontId="0" fillId="0" borderId="2" xfId="0" applyNumberFormat="1" applyBorder="1"/>
    <xf numFmtId="165" fontId="0" fillId="0" borderId="0" xfId="0" applyNumberFormat="1"/>
    <xf numFmtId="165" fontId="0" fillId="0" borderId="5" xfId="0" applyNumberFormat="1" applyBorder="1"/>
    <xf numFmtId="3" fontId="0" fillId="0" borderId="3" xfId="0" applyNumberFormat="1" applyBorder="1"/>
    <xf numFmtId="165" fontId="0" fillId="0" borderId="13" xfId="0" applyNumberFormat="1" applyBorder="1"/>
    <xf numFmtId="165" fontId="0" fillId="0" borderId="6" xfId="0" applyNumberFormat="1" applyBorder="1"/>
    <xf numFmtId="0" fontId="0" fillId="0" borderId="23" xfId="0" applyBorder="1"/>
    <xf numFmtId="0" fontId="0" fillId="0" borderId="24" xfId="0" applyBorder="1"/>
    <xf numFmtId="3" fontId="0" fillId="0" borderId="12" xfId="0" applyNumberFormat="1" applyBorder="1"/>
    <xf numFmtId="3" fontId="0" fillId="0" borderId="4" xfId="0" applyNumberFormat="1" applyBorder="1"/>
    <xf numFmtId="3" fontId="0" fillId="0" borderId="23" xfId="0" applyNumberFormat="1" applyBorder="1"/>
    <xf numFmtId="3" fontId="0" fillId="0" borderId="25" xfId="0" applyNumberFormat="1" applyBorder="1"/>
    <xf numFmtId="3" fontId="0" fillId="0" borderId="13" xfId="0" applyNumberFormat="1" applyBorder="1"/>
    <xf numFmtId="3" fontId="0" fillId="0" borderId="24" xfId="0" applyNumberFormat="1" applyBorder="1"/>
    <xf numFmtId="0" fontId="0" fillId="2" borderId="13" xfId="0" applyFill="1" applyBorder="1"/>
    <xf numFmtId="0" fontId="0" fillId="2" borderId="0" xfId="0" applyFill="1"/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331131865716379E-2"/>
          <c:y val="1.7494155674693358E-2"/>
          <c:w val="0.70971626510870622"/>
          <c:h val="0.94573906483782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Affiliation!$N$27</c:f>
              <c:strCache>
                <c:ptCount val="1"/>
                <c:pt idx="0">
                  <c:v>Muricauda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Affiliation!$O$27:$S$27</c:f>
              <c:numCache>
                <c:formatCode>General</c:formatCode>
                <c:ptCount val="5"/>
                <c:pt idx="0">
                  <c:v>40</c:v>
                </c:pt>
                <c:pt idx="1">
                  <c:v>67328</c:v>
                </c:pt>
                <c:pt idx="2">
                  <c:v>5571</c:v>
                </c:pt>
                <c:pt idx="3">
                  <c:v>9270</c:v>
                </c:pt>
                <c:pt idx="4">
                  <c:v>21697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6-416F-B4C3-D1E8AF38E70C}"/>
            </c:ext>
          </c:extLst>
        </c:ser>
        <c:ser>
          <c:idx val="1"/>
          <c:order val="1"/>
          <c:tx>
            <c:strRef>
              <c:f>Affiliation!$N$28</c:f>
              <c:strCache>
                <c:ptCount val="1"/>
                <c:pt idx="0">
                  <c:v>Marinobacter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Affiliation!$O$28:$S$28</c:f>
              <c:numCache>
                <c:formatCode>General</c:formatCode>
                <c:ptCount val="5"/>
                <c:pt idx="0">
                  <c:v>100</c:v>
                </c:pt>
                <c:pt idx="1">
                  <c:v>21243</c:v>
                </c:pt>
                <c:pt idx="2">
                  <c:v>27004</c:v>
                </c:pt>
                <c:pt idx="3">
                  <c:v>10848</c:v>
                </c:pt>
                <c:pt idx="4">
                  <c:v>4753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6-416F-B4C3-D1E8AF38E70C}"/>
            </c:ext>
          </c:extLst>
        </c:ser>
        <c:ser>
          <c:idx val="2"/>
          <c:order val="2"/>
          <c:tx>
            <c:strRef>
              <c:f>Affiliation!$N$29</c:f>
              <c:strCache>
                <c:ptCount val="1"/>
                <c:pt idx="0">
                  <c:v>Idiomarina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Affiliation!$O$29:$S$29</c:f>
              <c:numCache>
                <c:formatCode>General</c:formatCode>
                <c:ptCount val="5"/>
                <c:pt idx="0">
                  <c:v>28</c:v>
                </c:pt>
                <c:pt idx="1">
                  <c:v>20553</c:v>
                </c:pt>
                <c:pt idx="2">
                  <c:v>3903</c:v>
                </c:pt>
                <c:pt idx="3">
                  <c:v>1634</c:v>
                </c:pt>
                <c:pt idx="4">
                  <c:v>1915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6-416F-B4C3-D1E8AF38E70C}"/>
            </c:ext>
          </c:extLst>
        </c:ser>
        <c:ser>
          <c:idx val="3"/>
          <c:order val="3"/>
          <c:tx>
            <c:strRef>
              <c:f>Affiliation!$N$30</c:f>
              <c:strCache>
                <c:ptCount val="1"/>
                <c:pt idx="0">
                  <c:v>Oceanibaculum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glow>
                <a:schemeClr val="accent1">
                  <a:alpha val="40000"/>
                </a:schemeClr>
              </a:glow>
              <a:softEdge rad="0"/>
            </a:effectLst>
          </c:spPr>
          <c:invertIfNegative val="0"/>
          <c:val>
            <c:numRef>
              <c:f>Affiliation!$O$30:$S$30</c:f>
              <c:numCache>
                <c:formatCode>General</c:formatCode>
                <c:ptCount val="5"/>
                <c:pt idx="0">
                  <c:v>356</c:v>
                </c:pt>
                <c:pt idx="1">
                  <c:v>12262</c:v>
                </c:pt>
                <c:pt idx="2">
                  <c:v>8644</c:v>
                </c:pt>
                <c:pt idx="3">
                  <c:v>6617</c:v>
                </c:pt>
                <c:pt idx="4">
                  <c:v>29377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96-416F-B4C3-D1E8AF38E70C}"/>
            </c:ext>
          </c:extLst>
        </c:ser>
        <c:ser>
          <c:idx val="4"/>
          <c:order val="4"/>
          <c:tx>
            <c:strRef>
              <c:f>Affiliation!$N$31</c:f>
              <c:strCache>
                <c:ptCount val="1"/>
                <c:pt idx="0">
                  <c:v>Stappia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Affiliation!$O$31:$S$31</c:f>
              <c:numCache>
                <c:formatCode>General</c:formatCode>
                <c:ptCount val="5"/>
                <c:pt idx="0">
                  <c:v>16</c:v>
                </c:pt>
                <c:pt idx="1">
                  <c:v>7658</c:v>
                </c:pt>
                <c:pt idx="2">
                  <c:v>8866</c:v>
                </c:pt>
                <c:pt idx="3">
                  <c:v>11093</c:v>
                </c:pt>
                <c:pt idx="4">
                  <c:v>15445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96-416F-B4C3-D1E8AF38E70C}"/>
            </c:ext>
          </c:extLst>
        </c:ser>
        <c:ser>
          <c:idx val="5"/>
          <c:order val="5"/>
          <c:tx>
            <c:strRef>
              <c:f>Affiliation!$N$32</c:f>
              <c:strCache>
                <c:ptCount val="1"/>
                <c:pt idx="0">
                  <c:v>Bradymonas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Affiliation!$O$32:$S$32</c:f>
              <c:numCache>
                <c:formatCode>General</c:formatCode>
                <c:ptCount val="5"/>
                <c:pt idx="0">
                  <c:v>914</c:v>
                </c:pt>
                <c:pt idx="1">
                  <c:v>6973</c:v>
                </c:pt>
                <c:pt idx="2">
                  <c:v>3152</c:v>
                </c:pt>
                <c:pt idx="3">
                  <c:v>624</c:v>
                </c:pt>
                <c:pt idx="4">
                  <c:v>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96-416F-B4C3-D1E8AF38E70C}"/>
            </c:ext>
          </c:extLst>
        </c:ser>
        <c:ser>
          <c:idx val="6"/>
          <c:order val="6"/>
          <c:tx>
            <c:strRef>
              <c:f>Affiliation!$N$33</c:f>
              <c:strCache>
                <c:ptCount val="1"/>
                <c:pt idx="0">
                  <c:v>unclassified Tenericutes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Affiliation!$O$33:$S$33</c:f>
              <c:numCache>
                <c:formatCode>General</c:formatCode>
                <c:ptCount val="5"/>
                <c:pt idx="0">
                  <c:v>0</c:v>
                </c:pt>
                <c:pt idx="1">
                  <c:v>5670</c:v>
                </c:pt>
                <c:pt idx="2">
                  <c:v>2818</c:v>
                </c:pt>
                <c:pt idx="3">
                  <c:v>1382</c:v>
                </c:pt>
                <c:pt idx="4">
                  <c:v>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96-416F-B4C3-D1E8AF38E70C}"/>
            </c:ext>
          </c:extLst>
        </c:ser>
        <c:ser>
          <c:idx val="7"/>
          <c:order val="7"/>
          <c:tx>
            <c:strRef>
              <c:f>Affiliation!$N$34</c:f>
              <c:strCache>
                <c:ptCount val="1"/>
                <c:pt idx="0">
                  <c:v>Geofilum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Affiliation!$O$34:$S$34</c:f>
              <c:numCache>
                <c:formatCode>General</c:formatCode>
                <c:ptCount val="5"/>
                <c:pt idx="0">
                  <c:v>1</c:v>
                </c:pt>
                <c:pt idx="1">
                  <c:v>4357</c:v>
                </c:pt>
                <c:pt idx="2">
                  <c:v>2348</c:v>
                </c:pt>
                <c:pt idx="3">
                  <c:v>666</c:v>
                </c:pt>
                <c:pt idx="4">
                  <c:v>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96-416F-B4C3-D1E8AF38E70C}"/>
            </c:ext>
          </c:extLst>
        </c:ser>
        <c:ser>
          <c:idx val="8"/>
          <c:order val="8"/>
          <c:tx>
            <c:strRef>
              <c:f>Affiliation!$N$35</c:f>
              <c:strCache>
                <c:ptCount val="1"/>
                <c:pt idx="0">
                  <c:v>Spirochaeta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Affiliation!$O$35:$S$35</c:f>
              <c:numCache>
                <c:formatCode>General</c:formatCode>
                <c:ptCount val="5"/>
                <c:pt idx="0">
                  <c:v>12</c:v>
                </c:pt>
                <c:pt idx="1">
                  <c:v>4077</c:v>
                </c:pt>
                <c:pt idx="2">
                  <c:v>4312</c:v>
                </c:pt>
                <c:pt idx="3">
                  <c:v>2803</c:v>
                </c:pt>
                <c:pt idx="4">
                  <c:v>2404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96-416F-B4C3-D1E8AF38E70C}"/>
            </c:ext>
          </c:extLst>
        </c:ser>
        <c:ser>
          <c:idx val="9"/>
          <c:order val="9"/>
          <c:tx>
            <c:strRef>
              <c:f>Affiliation!$N$36</c:f>
              <c:strCache>
                <c:ptCount val="1"/>
                <c:pt idx="0">
                  <c:v>Paracoccus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Affiliation!$O$36:$S$36</c:f>
              <c:numCache>
                <c:formatCode>General</c:formatCode>
                <c:ptCount val="5"/>
                <c:pt idx="0">
                  <c:v>17</c:v>
                </c:pt>
                <c:pt idx="1">
                  <c:v>2963</c:v>
                </c:pt>
                <c:pt idx="2">
                  <c:v>5425</c:v>
                </c:pt>
                <c:pt idx="3">
                  <c:v>2972</c:v>
                </c:pt>
                <c:pt idx="4">
                  <c:v>3518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796-416F-B4C3-D1E8AF38E70C}"/>
            </c:ext>
          </c:extLst>
        </c:ser>
        <c:ser>
          <c:idx val="10"/>
          <c:order val="10"/>
          <c:tx>
            <c:strRef>
              <c:f>Affiliation!$N$37</c:f>
              <c:strCache>
                <c:ptCount val="1"/>
                <c:pt idx="0">
                  <c:v>Marinicella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Affiliation!$O$37:$S$37</c:f>
              <c:numCache>
                <c:formatCode>General</c:formatCode>
                <c:ptCount val="5"/>
                <c:pt idx="0">
                  <c:v>26</c:v>
                </c:pt>
                <c:pt idx="1">
                  <c:v>2015</c:v>
                </c:pt>
                <c:pt idx="2">
                  <c:v>10042</c:v>
                </c:pt>
                <c:pt idx="3">
                  <c:v>174</c:v>
                </c:pt>
                <c:pt idx="4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796-416F-B4C3-D1E8AF38E70C}"/>
            </c:ext>
          </c:extLst>
        </c:ser>
        <c:ser>
          <c:idx val="11"/>
          <c:order val="11"/>
          <c:tx>
            <c:strRef>
              <c:f>Affiliation!$N$38</c:f>
              <c:strCache>
                <c:ptCount val="1"/>
                <c:pt idx="0">
                  <c:v>Sunxiuqinia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Affiliation!$O$38:$S$38</c:f>
              <c:numCache>
                <c:formatCode>General</c:formatCode>
                <c:ptCount val="5"/>
                <c:pt idx="0">
                  <c:v>15</c:v>
                </c:pt>
                <c:pt idx="1">
                  <c:v>1997</c:v>
                </c:pt>
                <c:pt idx="2">
                  <c:v>2285</c:v>
                </c:pt>
                <c:pt idx="3">
                  <c:v>3794</c:v>
                </c:pt>
                <c:pt idx="4">
                  <c:v>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96-416F-B4C3-D1E8AF38E70C}"/>
            </c:ext>
          </c:extLst>
        </c:ser>
        <c:ser>
          <c:idx val="12"/>
          <c:order val="12"/>
          <c:tx>
            <c:strRef>
              <c:f>Affiliation!$N$39</c:f>
              <c:strCache>
                <c:ptCount val="1"/>
                <c:pt idx="0">
                  <c:v>Aequorivita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Affiliation!$O$39:$S$39</c:f>
              <c:numCache>
                <c:formatCode>General</c:formatCode>
                <c:ptCount val="5"/>
                <c:pt idx="0">
                  <c:v>50</c:v>
                </c:pt>
                <c:pt idx="1">
                  <c:v>1751</c:v>
                </c:pt>
                <c:pt idx="2">
                  <c:v>3688</c:v>
                </c:pt>
                <c:pt idx="3">
                  <c:v>450</c:v>
                </c:pt>
                <c:pt idx="4">
                  <c:v>13926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96-416F-B4C3-D1E8AF38E70C}"/>
            </c:ext>
          </c:extLst>
        </c:ser>
        <c:ser>
          <c:idx val="13"/>
          <c:order val="13"/>
          <c:tx>
            <c:strRef>
              <c:f>Affiliation!$N$40</c:f>
              <c:strCache>
                <c:ptCount val="1"/>
                <c:pt idx="0">
                  <c:v>Pseudodesulfovibrio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Affiliation!$O$40:$S$40</c:f>
              <c:numCache>
                <c:formatCode>General</c:formatCode>
                <c:ptCount val="5"/>
                <c:pt idx="0">
                  <c:v>3</c:v>
                </c:pt>
                <c:pt idx="1">
                  <c:v>1664</c:v>
                </c:pt>
                <c:pt idx="2">
                  <c:v>509</c:v>
                </c:pt>
                <c:pt idx="3">
                  <c:v>2208</c:v>
                </c:pt>
                <c:pt idx="4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796-416F-B4C3-D1E8AF38E70C}"/>
            </c:ext>
          </c:extLst>
        </c:ser>
        <c:ser>
          <c:idx val="14"/>
          <c:order val="14"/>
          <c:tx>
            <c:strRef>
              <c:f>Affiliation!$N$41</c:f>
              <c:strCache>
                <c:ptCount val="1"/>
                <c:pt idx="0">
                  <c:v>Lentimicrobium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Affiliation!$O$41:$S$41</c:f>
              <c:numCache>
                <c:formatCode>General</c:formatCode>
                <c:ptCount val="5"/>
                <c:pt idx="0">
                  <c:v>9</c:v>
                </c:pt>
                <c:pt idx="1">
                  <c:v>1070</c:v>
                </c:pt>
                <c:pt idx="2">
                  <c:v>1448</c:v>
                </c:pt>
                <c:pt idx="3">
                  <c:v>3619</c:v>
                </c:pt>
                <c:pt idx="4">
                  <c:v>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96-416F-B4C3-D1E8AF38E70C}"/>
            </c:ext>
          </c:extLst>
        </c:ser>
        <c:ser>
          <c:idx val="15"/>
          <c:order val="15"/>
          <c:tx>
            <c:strRef>
              <c:f>Affiliation!$N$42</c:f>
              <c:strCache>
                <c:ptCount val="1"/>
                <c:pt idx="0">
                  <c:v>Roseovarius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Affiliation!$O$42:$S$42</c:f>
              <c:numCache>
                <c:formatCode>General</c:formatCode>
                <c:ptCount val="5"/>
                <c:pt idx="0">
                  <c:v>113</c:v>
                </c:pt>
                <c:pt idx="1">
                  <c:v>736</c:v>
                </c:pt>
                <c:pt idx="2">
                  <c:v>520</c:v>
                </c:pt>
                <c:pt idx="3">
                  <c:v>922</c:v>
                </c:pt>
                <c:pt idx="4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796-416F-B4C3-D1E8AF38E70C}"/>
            </c:ext>
          </c:extLst>
        </c:ser>
        <c:ser>
          <c:idx val="16"/>
          <c:order val="16"/>
          <c:tx>
            <c:strRef>
              <c:f>Affiliation!$N$43</c:f>
              <c:strCache>
                <c:ptCount val="1"/>
                <c:pt idx="0">
                  <c:v>Hyphomicrobium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Affiliation!$O$43:$S$43</c:f>
              <c:numCache>
                <c:formatCode>General</c:formatCode>
                <c:ptCount val="5"/>
                <c:pt idx="0">
                  <c:v>184</c:v>
                </c:pt>
                <c:pt idx="1">
                  <c:v>629</c:v>
                </c:pt>
                <c:pt idx="2">
                  <c:v>1787</c:v>
                </c:pt>
                <c:pt idx="3">
                  <c:v>952</c:v>
                </c:pt>
                <c:pt idx="4">
                  <c:v>9308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796-416F-B4C3-D1E8AF38E70C}"/>
            </c:ext>
          </c:extLst>
        </c:ser>
        <c:ser>
          <c:idx val="17"/>
          <c:order val="17"/>
          <c:tx>
            <c:strRef>
              <c:f>Affiliation!$N$44</c:f>
              <c:strCache>
                <c:ptCount val="1"/>
                <c:pt idx="0">
                  <c:v>Cohaesibacter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Affiliation!$O$44:$S$44</c:f>
              <c:numCache>
                <c:formatCode>General</c:formatCode>
                <c:ptCount val="5"/>
                <c:pt idx="0">
                  <c:v>49</c:v>
                </c:pt>
                <c:pt idx="1">
                  <c:v>579</c:v>
                </c:pt>
                <c:pt idx="2">
                  <c:v>122</c:v>
                </c:pt>
                <c:pt idx="3">
                  <c:v>1598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96-416F-B4C3-D1E8AF38E70C}"/>
            </c:ext>
          </c:extLst>
        </c:ser>
        <c:ser>
          <c:idx val="18"/>
          <c:order val="18"/>
          <c:tx>
            <c:strRef>
              <c:f>Affiliation!$N$45</c:f>
              <c:strCache>
                <c:ptCount val="1"/>
                <c:pt idx="0">
                  <c:v>Candidatus Promineofilum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Affiliation!$O$45:$S$45</c:f>
              <c:numCache>
                <c:formatCode>General</c:formatCode>
                <c:ptCount val="5"/>
                <c:pt idx="0">
                  <c:v>799</c:v>
                </c:pt>
                <c:pt idx="1">
                  <c:v>455</c:v>
                </c:pt>
                <c:pt idx="2">
                  <c:v>964</c:v>
                </c:pt>
                <c:pt idx="3">
                  <c:v>1707</c:v>
                </c:pt>
                <c:pt idx="4">
                  <c:v>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796-416F-B4C3-D1E8AF38E70C}"/>
            </c:ext>
          </c:extLst>
        </c:ser>
        <c:ser>
          <c:idx val="19"/>
          <c:order val="19"/>
          <c:tx>
            <c:strRef>
              <c:f>Affiliation!$N$46</c:f>
              <c:strCache>
                <c:ptCount val="1"/>
                <c:pt idx="0">
                  <c:v>Mariniphaga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Affiliation!$O$46:$S$46</c:f>
              <c:numCache>
                <c:formatCode>General</c:formatCode>
                <c:ptCount val="5"/>
                <c:pt idx="0">
                  <c:v>3</c:v>
                </c:pt>
                <c:pt idx="1">
                  <c:v>372</c:v>
                </c:pt>
                <c:pt idx="2">
                  <c:v>2166</c:v>
                </c:pt>
                <c:pt idx="3">
                  <c:v>646</c:v>
                </c:pt>
                <c:pt idx="4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796-416F-B4C3-D1E8AF38E70C}"/>
            </c:ext>
          </c:extLst>
        </c:ser>
        <c:ser>
          <c:idx val="20"/>
          <c:order val="20"/>
          <c:tx>
            <c:strRef>
              <c:f>Affiliation!$N$47</c:f>
              <c:strCache>
                <c:ptCount val="1"/>
                <c:pt idx="0">
                  <c:v>Methylophaga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Affiliation!$O$47:$S$47</c:f>
              <c:numCache>
                <c:formatCode>General</c:formatCode>
                <c:ptCount val="5"/>
                <c:pt idx="0">
                  <c:v>12608</c:v>
                </c:pt>
                <c:pt idx="1">
                  <c:v>340</c:v>
                </c:pt>
                <c:pt idx="2">
                  <c:v>361</c:v>
                </c:pt>
                <c:pt idx="3">
                  <c:v>981</c:v>
                </c:pt>
                <c:pt idx="4">
                  <c:v>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796-416F-B4C3-D1E8AF38E70C}"/>
            </c:ext>
          </c:extLst>
        </c:ser>
        <c:ser>
          <c:idx val="21"/>
          <c:order val="21"/>
          <c:tx>
            <c:strRef>
              <c:f>Affiliation!$N$48</c:f>
              <c:strCache>
                <c:ptCount val="1"/>
                <c:pt idx="0">
                  <c:v>Hoeflea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Affiliation!$O$48:$S$48</c:f>
              <c:numCache>
                <c:formatCode>General</c:formatCode>
                <c:ptCount val="5"/>
                <c:pt idx="0">
                  <c:v>9</c:v>
                </c:pt>
                <c:pt idx="1">
                  <c:v>291</c:v>
                </c:pt>
                <c:pt idx="2">
                  <c:v>575</c:v>
                </c:pt>
                <c:pt idx="3">
                  <c:v>533</c:v>
                </c:pt>
                <c:pt idx="4">
                  <c:v>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796-416F-B4C3-D1E8AF38E70C}"/>
            </c:ext>
          </c:extLst>
        </c:ser>
        <c:ser>
          <c:idx val="22"/>
          <c:order val="22"/>
          <c:tx>
            <c:strRef>
              <c:f>Affiliation!$N$49</c:f>
              <c:strCache>
                <c:ptCount val="1"/>
                <c:pt idx="0">
                  <c:v>Leptolyngbya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Affiliation!$O$49:$S$49</c:f>
              <c:numCache>
                <c:formatCode>General</c:formatCode>
                <c:ptCount val="5"/>
                <c:pt idx="0">
                  <c:v>1828</c:v>
                </c:pt>
                <c:pt idx="1">
                  <c:v>64</c:v>
                </c:pt>
                <c:pt idx="2">
                  <c:v>67</c:v>
                </c:pt>
                <c:pt idx="3">
                  <c:v>55</c:v>
                </c:pt>
                <c:pt idx="4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796-416F-B4C3-D1E8AF38E70C}"/>
            </c:ext>
          </c:extLst>
        </c:ser>
        <c:ser>
          <c:idx val="23"/>
          <c:order val="23"/>
          <c:tx>
            <c:strRef>
              <c:f>Affiliation!$N$50</c:f>
              <c:strCache>
                <c:ptCount val="1"/>
                <c:pt idx="0">
                  <c:v>Dechloromarinus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Affiliation!$O$50:$S$50</c:f>
              <c:numCache>
                <c:formatCode>General</c:formatCode>
                <c:ptCount val="5"/>
                <c:pt idx="0">
                  <c:v>1038</c:v>
                </c:pt>
                <c:pt idx="1">
                  <c:v>20</c:v>
                </c:pt>
                <c:pt idx="2">
                  <c:v>31</c:v>
                </c:pt>
                <c:pt idx="3">
                  <c:v>17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796-416F-B4C3-D1E8AF38E70C}"/>
            </c:ext>
          </c:extLst>
        </c:ser>
        <c:ser>
          <c:idx val="24"/>
          <c:order val="24"/>
          <c:tx>
            <c:strRef>
              <c:f>Affiliation!$N$51</c:f>
              <c:strCache>
                <c:ptCount val="1"/>
                <c:pt idx="0">
                  <c:v>Sedimenticola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Affiliation!$O$51:$S$51</c:f>
              <c:numCache>
                <c:formatCode>General</c:formatCode>
                <c:ptCount val="5"/>
                <c:pt idx="0">
                  <c:v>2159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796-416F-B4C3-D1E8AF38E70C}"/>
            </c:ext>
          </c:extLst>
        </c:ser>
        <c:ser>
          <c:idx val="25"/>
          <c:order val="25"/>
          <c:tx>
            <c:strRef>
              <c:f>Affiliation!$N$52</c:f>
              <c:strCache>
                <c:ptCount val="1"/>
                <c:pt idx="0">
                  <c:v>Cycloclasticus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Affiliation!$O$52:$S$52</c:f>
              <c:numCache>
                <c:formatCode>General</c:formatCode>
                <c:ptCount val="5"/>
                <c:pt idx="0">
                  <c:v>693</c:v>
                </c:pt>
                <c:pt idx="1">
                  <c:v>5</c:v>
                </c:pt>
                <c:pt idx="2">
                  <c:v>3</c:v>
                </c:pt>
                <c:pt idx="3">
                  <c:v>0.48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796-416F-B4C3-D1E8AF38E70C}"/>
            </c:ext>
          </c:extLst>
        </c:ser>
        <c:ser>
          <c:idx val="26"/>
          <c:order val="26"/>
          <c:tx>
            <c:strRef>
              <c:f>Affiliation!$N$53</c:f>
              <c:strCache>
                <c:ptCount val="1"/>
                <c:pt idx="0">
                  <c:v>others (67)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glow>
                <a:schemeClr val="accent1">
                  <a:alpha val="40000"/>
                </a:schemeClr>
              </a:glow>
              <a:softEdge rad="0"/>
            </a:effectLst>
          </c:spPr>
          <c:invertIfNegative val="0"/>
          <c:val>
            <c:numRef>
              <c:f>Affiliation!$O$53:$S$53</c:f>
              <c:numCache>
                <c:formatCode>General</c:formatCode>
                <c:ptCount val="5"/>
                <c:pt idx="0">
                  <c:v>4800</c:v>
                </c:pt>
                <c:pt idx="1">
                  <c:v>10445</c:v>
                </c:pt>
                <c:pt idx="2">
                  <c:v>11301</c:v>
                </c:pt>
                <c:pt idx="3">
                  <c:v>10332</c:v>
                </c:pt>
                <c:pt idx="4">
                  <c:v>11288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796-416F-B4C3-D1E8AF38E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4687839"/>
        <c:axId val="1762039119"/>
      </c:barChart>
      <c:catAx>
        <c:axId val="2094687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2039119"/>
        <c:crosses val="autoZero"/>
        <c:auto val="1"/>
        <c:lblAlgn val="ctr"/>
        <c:lblOffset val="100"/>
        <c:noMultiLvlLbl val="0"/>
      </c:catAx>
      <c:valAx>
        <c:axId val="1762039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4687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86164463722405"/>
          <c:y val="0.13069571658350959"/>
          <c:w val="0.23708304275057732"/>
          <c:h val="0.83724573263047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374251</xdr:colOff>
      <xdr:row>24</xdr:row>
      <xdr:rowOff>18649</xdr:rowOff>
    </xdr:from>
    <xdr:to>
      <xdr:col>28</xdr:col>
      <xdr:colOff>261937</xdr:colOff>
      <xdr:row>68</xdr:row>
      <xdr:rowOff>125411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9F0BA25-403D-43FC-654C-28B9CB4D7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DCECB-1FBF-4CF9-B63E-DFCE469D2FEF}">
  <dimension ref="B2:M49"/>
  <sheetViews>
    <sheetView zoomScale="80" zoomScaleNormal="80" workbookViewId="0">
      <selection activeCell="O12" sqref="O12"/>
    </sheetView>
  </sheetViews>
  <sheetFormatPr baseColWidth="10" defaultRowHeight="14.5" x14ac:dyDescent="0.35"/>
  <sheetData>
    <row r="2" spans="2:13" ht="15" thickBot="1" x14ac:dyDescent="0.4">
      <c r="K2" t="s">
        <v>117</v>
      </c>
      <c r="L2" s="38" t="s">
        <v>118</v>
      </c>
    </row>
    <row r="3" spans="2:13" x14ac:dyDescent="0.35">
      <c r="B3" s="1" t="s">
        <v>119</v>
      </c>
      <c r="C3" s="16"/>
      <c r="D3" s="16"/>
      <c r="E3" s="16"/>
      <c r="F3" s="16"/>
      <c r="G3" s="16"/>
      <c r="H3" s="16"/>
      <c r="I3" s="16"/>
      <c r="J3" s="36"/>
      <c r="K3" t="s">
        <v>120</v>
      </c>
      <c r="L3" t="s">
        <v>121</v>
      </c>
    </row>
    <row r="4" spans="2:13" ht="15" thickBot="1" x14ac:dyDescent="0.4">
      <c r="B4" s="5"/>
      <c r="J4" s="6"/>
      <c r="K4" t="s">
        <v>122</v>
      </c>
      <c r="L4" t="s">
        <v>123</v>
      </c>
    </row>
    <row r="5" spans="2:13" ht="28" customHeight="1" x14ac:dyDescent="0.35">
      <c r="B5" s="5"/>
      <c r="C5" s="11"/>
      <c r="D5" s="39" t="s">
        <v>124</v>
      </c>
      <c r="E5" s="36"/>
      <c r="F5" s="59" t="s">
        <v>125</v>
      </c>
      <c r="G5" s="60"/>
      <c r="H5" s="1" t="s">
        <v>126</v>
      </c>
      <c r="I5" s="36"/>
      <c r="J5" s="6"/>
    </row>
    <row r="6" spans="2:13" ht="15" thickBot="1" x14ac:dyDescent="0.4">
      <c r="B6" s="5"/>
      <c r="C6" s="40" t="s">
        <v>127</v>
      </c>
      <c r="D6" s="41" t="s">
        <v>128</v>
      </c>
      <c r="E6" s="42" t="s">
        <v>83</v>
      </c>
      <c r="F6" s="7" t="s">
        <v>128</v>
      </c>
      <c r="G6" s="8" t="s">
        <v>83</v>
      </c>
      <c r="H6" s="7" t="s">
        <v>128</v>
      </c>
      <c r="I6" s="8" t="s">
        <v>83</v>
      </c>
      <c r="J6" s="6"/>
    </row>
    <row r="7" spans="2:13" x14ac:dyDescent="0.35">
      <c r="B7" s="5" t="s">
        <v>129</v>
      </c>
      <c r="C7" s="11">
        <v>61055437</v>
      </c>
      <c r="D7" s="43">
        <v>56945644</v>
      </c>
      <c r="E7" s="44">
        <f>D7*100/C7</f>
        <v>93.268751806657278</v>
      </c>
      <c r="F7" s="43">
        <v>4109793</v>
      </c>
      <c r="G7" s="19">
        <v>6.7312481933427151</v>
      </c>
      <c r="H7" s="43">
        <v>3940265</v>
      </c>
      <c r="I7" s="45">
        <v>6.4535857797561915</v>
      </c>
      <c r="J7" s="6"/>
    </row>
    <row r="8" spans="2:13" x14ac:dyDescent="0.35">
      <c r="B8" s="5" t="s">
        <v>130</v>
      </c>
      <c r="C8" s="11">
        <v>56507228</v>
      </c>
      <c r="D8" s="43">
        <v>51724802</v>
      </c>
      <c r="E8" s="44">
        <f>D8*100/C8</f>
        <v>91.5366119180364</v>
      </c>
      <c r="F8" s="43">
        <v>4782426</v>
      </c>
      <c r="G8" s="19">
        <v>8.4633880819636023</v>
      </c>
      <c r="H8" s="43">
        <v>4654282</v>
      </c>
      <c r="I8" s="45">
        <v>8.236613553225439</v>
      </c>
      <c r="J8" s="6"/>
    </row>
    <row r="9" spans="2:13" x14ac:dyDescent="0.35">
      <c r="B9" s="5" t="s">
        <v>131</v>
      </c>
      <c r="C9" s="11">
        <v>57224127</v>
      </c>
      <c r="D9" s="43">
        <v>52510815</v>
      </c>
      <c r="E9" s="44">
        <f>D9*100/C9</f>
        <v>91.763418251885255</v>
      </c>
      <c r="F9" s="43">
        <v>4713312</v>
      </c>
      <c r="G9" s="19">
        <v>8.2365817481147428</v>
      </c>
      <c r="H9" s="43">
        <v>4513413</v>
      </c>
      <c r="I9" s="45">
        <v>7.8872553180234624</v>
      </c>
      <c r="J9" s="6"/>
    </row>
    <row r="10" spans="2:13" x14ac:dyDescent="0.35">
      <c r="B10" s="5" t="s">
        <v>132</v>
      </c>
      <c r="C10" s="11">
        <v>56982986</v>
      </c>
      <c r="D10" s="43">
        <v>53358877</v>
      </c>
      <c r="E10" s="44">
        <f>D10*100/C10</f>
        <v>93.640015635544259</v>
      </c>
      <c r="F10" s="43">
        <v>3624109</v>
      </c>
      <c r="G10" s="19">
        <v>6.3599843644557339</v>
      </c>
      <c r="H10" s="43">
        <v>3433051</v>
      </c>
      <c r="I10" s="45">
        <v>6.0246948097805895</v>
      </c>
      <c r="J10" s="6"/>
    </row>
    <row r="11" spans="2:13" ht="15" thickBot="1" x14ac:dyDescent="0.4">
      <c r="B11" s="5" t="s">
        <v>75</v>
      </c>
      <c r="C11" s="11">
        <v>56395484</v>
      </c>
      <c r="D11" s="46">
        <v>54858050</v>
      </c>
      <c r="E11" s="47">
        <f t="shared" ref="E11" si="0">D11*100/C11</f>
        <v>97.27383490493672</v>
      </c>
      <c r="F11" s="46">
        <v>1537434</v>
      </c>
      <c r="G11" s="23">
        <v>2.7261650950632856</v>
      </c>
      <c r="H11" s="46">
        <v>1001222</v>
      </c>
      <c r="I11" s="48">
        <v>1.7753584666460172</v>
      </c>
      <c r="J11" s="6"/>
    </row>
    <row r="12" spans="2:13" x14ac:dyDescent="0.35">
      <c r="B12" s="5" t="s">
        <v>133</v>
      </c>
      <c r="J12" s="6"/>
    </row>
    <row r="13" spans="2:13" ht="15" thickBot="1" x14ac:dyDescent="0.4">
      <c r="B13" s="7" t="s">
        <v>134</v>
      </c>
      <c r="C13" s="21"/>
      <c r="D13" s="21"/>
      <c r="E13" s="21"/>
      <c r="F13" s="21"/>
      <c r="G13" s="21"/>
      <c r="H13" s="21"/>
      <c r="I13" s="21"/>
      <c r="J13" s="8"/>
    </row>
    <row r="14" spans="2:13" ht="15" thickBot="1" x14ac:dyDescent="0.4"/>
    <row r="15" spans="2:13" x14ac:dyDescent="0.35">
      <c r="B15" s="1" t="s">
        <v>135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36"/>
    </row>
    <row r="16" spans="2:13" ht="15" thickBot="1" x14ac:dyDescent="0.4">
      <c r="B16" s="5"/>
      <c r="M16" s="6"/>
    </row>
    <row r="17" spans="2:13" x14ac:dyDescent="0.35">
      <c r="B17" s="5"/>
      <c r="C17" s="61" t="s">
        <v>136</v>
      </c>
      <c r="D17" s="62"/>
      <c r="E17" s="62"/>
      <c r="F17" s="62"/>
      <c r="G17" s="63"/>
      <c r="H17" s="61" t="s">
        <v>137</v>
      </c>
      <c r="I17" s="62"/>
      <c r="J17" s="62"/>
      <c r="K17" s="62"/>
      <c r="L17" s="63"/>
      <c r="M17" s="49" t="s">
        <v>114</v>
      </c>
    </row>
    <row r="18" spans="2:13" ht="15" thickBot="1" x14ac:dyDescent="0.4">
      <c r="B18" s="5"/>
      <c r="C18" s="7" t="s">
        <v>0</v>
      </c>
      <c r="D18" s="21" t="s">
        <v>1</v>
      </c>
      <c r="E18" s="21" t="s">
        <v>73</v>
      </c>
      <c r="F18" s="21" t="s">
        <v>2</v>
      </c>
      <c r="G18" s="8" t="s">
        <v>82</v>
      </c>
      <c r="H18" s="7" t="s">
        <v>67</v>
      </c>
      <c r="I18" s="21" t="s">
        <v>69</v>
      </c>
      <c r="J18" s="21" t="s">
        <v>70</v>
      </c>
      <c r="K18" s="21" t="s">
        <v>138</v>
      </c>
      <c r="L18" s="8" t="s">
        <v>139</v>
      </c>
      <c r="M18" s="50"/>
    </row>
    <row r="19" spans="2:13" x14ac:dyDescent="0.35">
      <c r="B19" s="5" t="s">
        <v>129</v>
      </c>
      <c r="C19" s="39">
        <v>663</v>
      </c>
      <c r="D19" s="51">
        <v>197970</v>
      </c>
      <c r="E19" s="51">
        <v>227</v>
      </c>
      <c r="F19" s="51">
        <v>4156</v>
      </c>
      <c r="G19" s="52">
        <f t="shared" ref="G19:G22" si="1">SUM(C19:F19)</f>
        <v>203016</v>
      </c>
      <c r="H19" s="39">
        <v>372601</v>
      </c>
      <c r="I19" s="51">
        <v>54561</v>
      </c>
      <c r="J19" s="51">
        <v>78416.33</v>
      </c>
      <c r="K19" s="51">
        <f>76454+22611+156822+1836</f>
        <v>257723</v>
      </c>
      <c r="L19" s="52" t="s">
        <v>140</v>
      </c>
      <c r="M19" s="53">
        <v>33682.670000000042</v>
      </c>
    </row>
    <row r="20" spans="2:13" x14ac:dyDescent="0.35">
      <c r="B20" s="5" t="s">
        <v>130</v>
      </c>
      <c r="C20" s="43">
        <v>287</v>
      </c>
      <c r="D20" s="11">
        <v>148550</v>
      </c>
      <c r="E20" s="11">
        <v>153</v>
      </c>
      <c r="F20" s="11">
        <v>6645</v>
      </c>
      <c r="G20" s="9">
        <f t="shared" si="1"/>
        <v>155635</v>
      </c>
      <c r="H20" s="43">
        <v>490052</v>
      </c>
      <c r="I20" s="11">
        <v>44379</v>
      </c>
      <c r="J20" s="11">
        <v>37319</v>
      </c>
      <c r="K20" s="11">
        <v>221946</v>
      </c>
      <c r="L20" s="9" t="s">
        <v>140</v>
      </c>
      <c r="M20" s="54">
        <v>50669</v>
      </c>
    </row>
    <row r="21" spans="2:13" x14ac:dyDescent="0.35">
      <c r="B21" s="5" t="s">
        <v>131</v>
      </c>
      <c r="C21" s="43">
        <v>262</v>
      </c>
      <c r="D21" s="11">
        <v>98862</v>
      </c>
      <c r="E21" s="11">
        <v>122</v>
      </c>
      <c r="F21" s="11">
        <v>1151</v>
      </c>
      <c r="G21" s="9">
        <f t="shared" si="1"/>
        <v>100397</v>
      </c>
      <c r="H21" s="43">
        <v>440640</v>
      </c>
      <c r="I21" s="11">
        <v>32797</v>
      </c>
      <c r="J21" s="11">
        <v>15718</v>
      </c>
      <c r="K21" s="11">
        <v>244781</v>
      </c>
      <c r="L21" s="9" t="s">
        <v>140</v>
      </c>
      <c r="M21" s="54">
        <v>165667</v>
      </c>
    </row>
    <row r="22" spans="2:13" x14ac:dyDescent="0.35">
      <c r="B22" s="5" t="s">
        <v>132</v>
      </c>
      <c r="C22" s="43">
        <v>380</v>
      </c>
      <c r="D22" s="11">
        <v>152440</v>
      </c>
      <c r="E22" s="11">
        <v>207</v>
      </c>
      <c r="F22" s="11">
        <v>2955</v>
      </c>
      <c r="G22" s="9">
        <f t="shared" si="1"/>
        <v>155982</v>
      </c>
      <c r="H22" s="43">
        <v>623385</v>
      </c>
      <c r="I22" s="11">
        <v>37852</v>
      </c>
      <c r="J22" s="11">
        <v>38519</v>
      </c>
      <c r="K22" s="11">
        <v>76765</v>
      </c>
      <c r="L22" s="9" t="s">
        <v>140</v>
      </c>
      <c r="M22" s="54">
        <v>67497</v>
      </c>
    </row>
    <row r="23" spans="2:13" ht="15" thickBot="1" x14ac:dyDescent="0.4">
      <c r="B23" s="5" t="s">
        <v>75</v>
      </c>
      <c r="C23" s="46">
        <v>140</v>
      </c>
      <c r="D23" s="55">
        <v>43709</v>
      </c>
      <c r="E23" s="55">
        <v>3754</v>
      </c>
      <c r="F23" s="55">
        <v>593</v>
      </c>
      <c r="G23" s="10">
        <f>SUM(C23:F23)</f>
        <v>48196</v>
      </c>
      <c r="H23" s="46">
        <v>1852</v>
      </c>
      <c r="I23" s="55">
        <v>8544</v>
      </c>
      <c r="J23" s="55">
        <v>11459</v>
      </c>
      <c r="K23" s="21">
        <v>161201</v>
      </c>
      <c r="L23" s="8">
        <v>725329</v>
      </c>
      <c r="M23" s="56">
        <v>43419</v>
      </c>
    </row>
    <row r="24" spans="2:13" x14ac:dyDescent="0.35">
      <c r="B24" s="5"/>
      <c r="M24" s="6"/>
    </row>
    <row r="25" spans="2:13" x14ac:dyDescent="0.35">
      <c r="B25" s="5" t="s">
        <v>141</v>
      </c>
      <c r="M25" s="6"/>
    </row>
    <row r="26" spans="2:13" x14ac:dyDescent="0.35">
      <c r="B26" s="5" t="s">
        <v>142</v>
      </c>
      <c r="M26" s="6"/>
    </row>
    <row r="27" spans="2:13" x14ac:dyDescent="0.35">
      <c r="B27" s="5" t="s">
        <v>143</v>
      </c>
      <c r="M27" s="6"/>
    </row>
    <row r="28" spans="2:13" x14ac:dyDescent="0.35">
      <c r="B28" s="5" t="s">
        <v>144</v>
      </c>
      <c r="M28" s="6"/>
    </row>
    <row r="29" spans="2:13" x14ac:dyDescent="0.35">
      <c r="B29" s="5"/>
      <c r="M29" s="6"/>
    </row>
    <row r="30" spans="2:13" x14ac:dyDescent="0.35">
      <c r="B30" s="5"/>
      <c r="C30" t="s">
        <v>145</v>
      </c>
      <c r="E30" t="s">
        <v>146</v>
      </c>
      <c r="M30" s="6"/>
    </row>
    <row r="31" spans="2:13" x14ac:dyDescent="0.35">
      <c r="B31" s="5"/>
      <c r="C31" t="s">
        <v>147</v>
      </c>
      <c r="M31" s="6"/>
    </row>
    <row r="32" spans="2:13" ht="15" thickBot="1" x14ac:dyDescent="0.4">
      <c r="B32" s="7"/>
      <c r="C32" s="21"/>
      <c r="D32" s="21" t="s">
        <v>148</v>
      </c>
      <c r="E32" s="21"/>
      <c r="F32" s="21"/>
      <c r="G32" s="21"/>
      <c r="H32" s="21"/>
      <c r="I32" s="21"/>
      <c r="J32" s="21"/>
      <c r="K32" s="21"/>
      <c r="L32" s="21"/>
      <c r="M32" s="8"/>
    </row>
    <row r="34" spans="2:13" ht="15" thickBot="1" x14ac:dyDescent="0.4"/>
    <row r="35" spans="2:13" x14ac:dyDescent="0.35">
      <c r="B35" s="1" t="s">
        <v>149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36"/>
    </row>
    <row r="36" spans="2:13" x14ac:dyDescent="0.35">
      <c r="B36" s="5"/>
      <c r="M36" s="6"/>
    </row>
    <row r="37" spans="2:13" x14ac:dyDescent="0.35">
      <c r="B37" s="5"/>
      <c r="C37" t="s">
        <v>150</v>
      </c>
      <c r="M37" s="6"/>
    </row>
    <row r="38" spans="2:13" x14ac:dyDescent="0.35">
      <c r="B38" s="5"/>
      <c r="C38" t="s">
        <v>151</v>
      </c>
      <c r="M38" s="6"/>
    </row>
    <row r="39" spans="2:13" x14ac:dyDescent="0.35">
      <c r="B39" s="5"/>
      <c r="C39" t="s">
        <v>152</v>
      </c>
      <c r="M39" s="6"/>
    </row>
    <row r="40" spans="2:13" x14ac:dyDescent="0.35">
      <c r="B40" s="5"/>
      <c r="C40" t="s">
        <v>153</v>
      </c>
      <c r="M40" s="6"/>
    </row>
    <row r="41" spans="2:13" x14ac:dyDescent="0.35">
      <c r="B41" s="5"/>
      <c r="C41" t="s">
        <v>154</v>
      </c>
      <c r="M41" s="6"/>
    </row>
    <row r="42" spans="2:13" x14ac:dyDescent="0.35">
      <c r="B42" s="5"/>
      <c r="C42" t="s">
        <v>155</v>
      </c>
      <c r="M42" s="6"/>
    </row>
    <row r="43" spans="2:13" x14ac:dyDescent="0.35">
      <c r="B43" s="5"/>
      <c r="C43" t="s">
        <v>156</v>
      </c>
      <c r="M43" s="6"/>
    </row>
    <row r="44" spans="2:13" x14ac:dyDescent="0.35">
      <c r="B44" s="5"/>
      <c r="C44" t="s">
        <v>157</v>
      </c>
      <c r="M44" s="6"/>
    </row>
    <row r="45" spans="2:13" x14ac:dyDescent="0.35">
      <c r="B45" s="5"/>
      <c r="C45" t="s">
        <v>158</v>
      </c>
      <c r="M45" s="6"/>
    </row>
    <row r="46" spans="2:13" x14ac:dyDescent="0.35">
      <c r="B46" s="5"/>
      <c r="C46" t="s">
        <v>159</v>
      </c>
      <c r="M46" s="6"/>
    </row>
    <row r="47" spans="2:13" x14ac:dyDescent="0.35">
      <c r="B47" s="5"/>
      <c r="C47" t="s">
        <v>160</v>
      </c>
      <c r="M47" s="6"/>
    </row>
    <row r="48" spans="2:13" x14ac:dyDescent="0.35">
      <c r="B48" s="5"/>
      <c r="M48" s="6"/>
    </row>
    <row r="49" spans="2:13" ht="15" thickBot="1" x14ac:dyDescent="0.4">
      <c r="B49" s="7" t="s">
        <v>161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8"/>
    </row>
  </sheetData>
  <mergeCells count="3">
    <mergeCell ref="F5:G5"/>
    <mergeCell ref="C17:G17"/>
    <mergeCell ref="H17:L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17B18-263F-4D28-8630-E964FFF8A9FF}">
  <dimension ref="A2:Z121"/>
  <sheetViews>
    <sheetView tabSelected="1" zoomScale="80" zoomScaleNormal="80" workbookViewId="0">
      <selection activeCell="L15" sqref="L15"/>
    </sheetView>
  </sheetViews>
  <sheetFormatPr baseColWidth="10" defaultRowHeight="14.5" x14ac:dyDescent="0.35"/>
  <cols>
    <col min="2" max="2" width="23.453125" customWidth="1"/>
    <col min="13" max="13" width="5.26953125" customWidth="1"/>
    <col min="14" max="14" width="20.54296875" customWidth="1"/>
    <col min="22" max="22" width="13.6328125" customWidth="1"/>
    <col min="23" max="23" width="17.90625" customWidth="1"/>
    <col min="24" max="24" width="16.08984375" customWidth="1"/>
    <col min="25" max="25" width="18.26953125" customWidth="1"/>
    <col min="26" max="26" width="19.08984375" customWidth="1"/>
  </cols>
  <sheetData>
    <row r="2" spans="2:11" x14ac:dyDescent="0.35">
      <c r="B2" t="s">
        <v>116</v>
      </c>
    </row>
    <row r="3" spans="2:11" x14ac:dyDescent="0.35">
      <c r="D3" s="12"/>
    </row>
    <row r="4" spans="2:11" ht="15" thickBot="1" x14ac:dyDescent="0.4">
      <c r="C4" t="s">
        <v>75</v>
      </c>
      <c r="D4" t="s">
        <v>74</v>
      </c>
      <c r="E4" t="s">
        <v>79</v>
      </c>
      <c r="F4" t="s">
        <v>81</v>
      </c>
      <c r="G4" t="s">
        <v>80</v>
      </c>
    </row>
    <row r="5" spans="2:11" ht="15" thickBot="1" x14ac:dyDescent="0.4">
      <c r="B5" s="1" t="s">
        <v>71</v>
      </c>
      <c r="C5" s="36" t="s">
        <v>68</v>
      </c>
      <c r="D5" s="36" t="s">
        <v>68</v>
      </c>
      <c r="E5" s="36" t="s">
        <v>68</v>
      </c>
      <c r="F5" s="36" t="s">
        <v>68</v>
      </c>
      <c r="G5" s="36" t="s">
        <v>68</v>
      </c>
    </row>
    <row r="6" spans="2:11" x14ac:dyDescent="0.35">
      <c r="B6" s="1" t="s">
        <v>0</v>
      </c>
      <c r="C6" s="16">
        <v>140</v>
      </c>
      <c r="D6" s="36">
        <v>663</v>
      </c>
      <c r="E6" s="36">
        <v>287</v>
      </c>
      <c r="F6" s="36">
        <v>262</v>
      </c>
      <c r="G6" s="36">
        <v>380</v>
      </c>
    </row>
    <row r="7" spans="2:11" x14ac:dyDescent="0.35">
      <c r="B7" s="5" t="s">
        <v>1</v>
      </c>
      <c r="C7" s="37">
        <v>43709</v>
      </c>
      <c r="D7" s="6">
        <v>197970</v>
      </c>
      <c r="E7" s="6">
        <v>148550</v>
      </c>
      <c r="F7" s="6">
        <v>98862</v>
      </c>
      <c r="G7" s="6">
        <v>152440</v>
      </c>
    </row>
    <row r="8" spans="2:11" x14ac:dyDescent="0.35">
      <c r="B8" s="5" t="s">
        <v>73</v>
      </c>
      <c r="C8" s="37">
        <v>3754</v>
      </c>
      <c r="D8" s="6">
        <v>227</v>
      </c>
      <c r="E8" s="6">
        <v>153</v>
      </c>
      <c r="F8" s="6">
        <v>122</v>
      </c>
      <c r="G8" s="6">
        <v>207</v>
      </c>
    </row>
    <row r="9" spans="2:11" ht="15" thickBot="1" x14ac:dyDescent="0.4">
      <c r="B9" s="7" t="s">
        <v>2</v>
      </c>
      <c r="C9" s="21">
        <v>593</v>
      </c>
      <c r="D9" s="8">
        <v>4156</v>
      </c>
      <c r="E9" s="8">
        <v>6645</v>
      </c>
      <c r="F9" s="8">
        <v>1151</v>
      </c>
      <c r="G9" s="8">
        <v>2955</v>
      </c>
    </row>
    <row r="10" spans="2:11" ht="15" thickBot="1" x14ac:dyDescent="0.4"/>
    <row r="11" spans="2:11" x14ac:dyDescent="0.35">
      <c r="B11" s="2" t="s">
        <v>72</v>
      </c>
      <c r="C11" s="4" t="s">
        <v>68</v>
      </c>
      <c r="D11" s="4" t="s">
        <v>68</v>
      </c>
      <c r="E11" s="4" t="s">
        <v>68</v>
      </c>
      <c r="F11" s="4" t="s">
        <v>68</v>
      </c>
      <c r="G11" s="4" t="s">
        <v>68</v>
      </c>
    </row>
    <row r="12" spans="2:11" x14ac:dyDescent="0.35">
      <c r="B12" s="5" t="s">
        <v>67</v>
      </c>
      <c r="C12" s="6">
        <v>1852</v>
      </c>
      <c r="D12" s="9">
        <v>372601</v>
      </c>
      <c r="E12" s="6">
        <v>490052</v>
      </c>
      <c r="F12" s="6">
        <v>440640</v>
      </c>
      <c r="G12" s="6">
        <v>623385</v>
      </c>
      <c r="H12" s="11"/>
      <c r="K12" s="11"/>
    </row>
    <row r="13" spans="2:11" x14ac:dyDescent="0.35">
      <c r="B13" s="5" t="s">
        <v>69</v>
      </c>
      <c r="C13" s="6">
        <v>8544</v>
      </c>
      <c r="D13" s="9">
        <v>54561</v>
      </c>
      <c r="E13" s="6">
        <v>44379</v>
      </c>
      <c r="F13" s="6">
        <v>32797</v>
      </c>
      <c r="G13" s="6">
        <v>37852</v>
      </c>
      <c r="H13" s="11"/>
      <c r="K13" s="11"/>
    </row>
    <row r="14" spans="2:11" x14ac:dyDescent="0.35">
      <c r="B14" s="5" t="s">
        <v>70</v>
      </c>
      <c r="C14" s="6">
        <v>11459</v>
      </c>
      <c r="D14" s="9">
        <v>78416.33</v>
      </c>
      <c r="E14" s="6">
        <v>37319</v>
      </c>
      <c r="F14" s="6">
        <v>15718</v>
      </c>
      <c r="G14" s="6">
        <v>38519</v>
      </c>
      <c r="H14" s="11"/>
      <c r="K14" s="11"/>
    </row>
    <row r="15" spans="2:11" ht="15" thickBot="1" x14ac:dyDescent="0.4">
      <c r="B15" s="5" t="s">
        <v>77</v>
      </c>
      <c r="C15" s="6">
        <v>161201</v>
      </c>
      <c r="D15" s="10">
        <v>257723</v>
      </c>
      <c r="E15" s="8">
        <v>221946</v>
      </c>
      <c r="F15" s="8">
        <v>244781</v>
      </c>
      <c r="G15" s="8">
        <v>76765</v>
      </c>
      <c r="H15" s="11"/>
      <c r="K15" s="11"/>
    </row>
    <row r="16" spans="2:11" ht="15" thickBot="1" x14ac:dyDescent="0.4">
      <c r="B16" s="7" t="s">
        <v>78</v>
      </c>
      <c r="C16" s="8">
        <v>725329</v>
      </c>
      <c r="D16" s="12"/>
    </row>
    <row r="17" spans="1:19" x14ac:dyDescent="0.35">
      <c r="O17" t="s">
        <v>113</v>
      </c>
    </row>
    <row r="22" spans="1:19" ht="15" thickBot="1" x14ac:dyDescent="0.4">
      <c r="H22" t="s">
        <v>111</v>
      </c>
    </row>
    <row r="23" spans="1:19" ht="15" thickBot="1" x14ac:dyDescent="0.4">
      <c r="C23" t="s">
        <v>75</v>
      </c>
      <c r="D23" t="s">
        <v>74</v>
      </c>
      <c r="E23" t="s">
        <v>79</v>
      </c>
      <c r="F23" t="s">
        <v>81</v>
      </c>
      <c r="G23" t="s">
        <v>80</v>
      </c>
      <c r="H23" s="64" t="s">
        <v>112</v>
      </c>
      <c r="I23" s="65"/>
      <c r="J23" s="65"/>
      <c r="K23" s="65"/>
      <c r="L23" s="66"/>
    </row>
    <row r="24" spans="1:19" x14ac:dyDescent="0.35">
      <c r="B24" t="s">
        <v>3</v>
      </c>
      <c r="C24" s="3" t="s">
        <v>68</v>
      </c>
      <c r="D24" s="3" t="s">
        <v>68</v>
      </c>
      <c r="E24" s="3" t="s">
        <v>68</v>
      </c>
      <c r="F24" s="3" t="s">
        <v>68</v>
      </c>
      <c r="G24" s="3" t="s">
        <v>68</v>
      </c>
      <c r="H24" t="s">
        <v>83</v>
      </c>
      <c r="I24" t="s">
        <v>83</v>
      </c>
      <c r="J24" t="s">
        <v>83</v>
      </c>
      <c r="K24" t="s">
        <v>83</v>
      </c>
      <c r="L24" t="s">
        <v>83</v>
      </c>
      <c r="O24" t="s">
        <v>75</v>
      </c>
      <c r="P24" t="s">
        <v>74</v>
      </c>
      <c r="Q24" t="s">
        <v>79</v>
      </c>
      <c r="R24" t="s">
        <v>81</v>
      </c>
      <c r="S24" t="s">
        <v>80</v>
      </c>
    </row>
    <row r="25" spans="1:19" ht="15" thickBot="1" x14ac:dyDescent="0.4">
      <c r="B25" t="s">
        <v>82</v>
      </c>
      <c r="C25" s="15">
        <f>SUM(C26:C118)</f>
        <v>25870</v>
      </c>
      <c r="D25" s="15">
        <f>SUM(D26:D118)</f>
        <v>175524</v>
      </c>
      <c r="E25" s="15">
        <f>SUM(E26:E118)</f>
        <v>107919</v>
      </c>
      <c r="F25" s="34">
        <f>SUM(F26:F118)</f>
        <v>75904.479999999996</v>
      </c>
      <c r="G25" s="15">
        <f>SUM(G26:G118)</f>
        <v>124186</v>
      </c>
      <c r="H25" t="s">
        <v>75</v>
      </c>
      <c r="I25" t="s">
        <v>74</v>
      </c>
      <c r="J25" t="s">
        <v>79</v>
      </c>
      <c r="K25" t="s">
        <v>81</v>
      </c>
      <c r="L25" t="s">
        <v>80</v>
      </c>
      <c r="N25" t="s">
        <v>3</v>
      </c>
      <c r="O25" s="3" t="s">
        <v>68</v>
      </c>
      <c r="P25" s="3" t="s">
        <v>68</v>
      </c>
      <c r="Q25" s="3" t="s">
        <v>68</v>
      </c>
      <c r="R25" s="3" t="s">
        <v>68</v>
      </c>
      <c r="S25" s="3" t="s">
        <v>68</v>
      </c>
    </row>
    <row r="26" spans="1:19" x14ac:dyDescent="0.35">
      <c r="A26" s="16"/>
      <c r="B26" s="1" t="s">
        <v>4</v>
      </c>
      <c r="C26" s="16">
        <v>50</v>
      </c>
      <c r="D26" s="16">
        <v>1751</v>
      </c>
      <c r="E26" s="16">
        <v>3688</v>
      </c>
      <c r="F26" s="16">
        <v>450</v>
      </c>
      <c r="G26" s="16">
        <v>13926</v>
      </c>
      <c r="H26" s="24">
        <f t="shared" ref="H26:H57" si="0">C26*100/C$25</f>
        <v>0.1932740626207963</v>
      </c>
      <c r="I26" s="17">
        <f t="shared" ref="I26:I57" si="1">D26*100/D$25</f>
        <v>0.99758437592579929</v>
      </c>
      <c r="J26" s="17">
        <f t="shared" ref="J26:J57" si="2">E26*100/E$25</f>
        <v>3.4173778482009656</v>
      </c>
      <c r="K26" s="17">
        <f t="shared" ref="K26:K57" si="3">F26*100/F$25</f>
        <v>0.59285038248071786</v>
      </c>
      <c r="L26" s="18">
        <f t="shared" ref="L26:L57" si="4">G26*100/G$25</f>
        <v>11.213824424653343</v>
      </c>
      <c r="N26" s="3" t="s">
        <v>82</v>
      </c>
      <c r="O26" s="13">
        <v>21070</v>
      </c>
      <c r="P26" s="13">
        <v>165079</v>
      </c>
      <c r="Q26" s="13">
        <v>96618</v>
      </c>
      <c r="R26" s="14">
        <v>65572.479999999996</v>
      </c>
      <c r="S26" s="13">
        <v>112898</v>
      </c>
    </row>
    <row r="27" spans="1:19" x14ac:dyDescent="0.35">
      <c r="B27" s="5" t="s">
        <v>9</v>
      </c>
      <c r="C27">
        <v>914</v>
      </c>
      <c r="D27">
        <v>6973</v>
      </c>
      <c r="E27">
        <v>3152</v>
      </c>
      <c r="F27">
        <v>624</v>
      </c>
      <c r="G27">
        <v>2143</v>
      </c>
      <c r="H27" s="25">
        <f t="shared" si="0"/>
        <v>3.5330498647081563</v>
      </c>
      <c r="I27" s="12">
        <f t="shared" si="1"/>
        <v>3.9726761012738998</v>
      </c>
      <c r="J27" s="12">
        <f t="shared" si="2"/>
        <v>2.9207090503062481</v>
      </c>
      <c r="K27" s="12">
        <f t="shared" si="3"/>
        <v>0.82208586370659553</v>
      </c>
      <c r="L27" s="19">
        <f t="shared" si="4"/>
        <v>1.7256373504259739</v>
      </c>
      <c r="N27" s="28" t="s">
        <v>32</v>
      </c>
      <c r="O27" s="15">
        <v>40</v>
      </c>
      <c r="P27" s="15">
        <v>67328</v>
      </c>
      <c r="Q27" s="15">
        <v>5571</v>
      </c>
      <c r="R27" s="15">
        <v>9270</v>
      </c>
      <c r="S27" s="29">
        <v>21697</v>
      </c>
    </row>
    <row r="28" spans="1:19" x14ac:dyDescent="0.35">
      <c r="B28" s="5" t="s">
        <v>11</v>
      </c>
      <c r="C28">
        <v>799</v>
      </c>
      <c r="D28">
        <v>455</v>
      </c>
      <c r="E28">
        <v>964</v>
      </c>
      <c r="F28">
        <v>1707</v>
      </c>
      <c r="G28">
        <v>1086</v>
      </c>
      <c r="H28" s="25">
        <f t="shared" si="0"/>
        <v>3.0885195206803249</v>
      </c>
      <c r="I28" s="12">
        <f t="shared" si="1"/>
        <v>0.25922380984936533</v>
      </c>
      <c r="J28" s="12">
        <f t="shared" si="2"/>
        <v>0.89326253949721546</v>
      </c>
      <c r="K28" s="20">
        <f t="shared" si="3"/>
        <v>2.2488791175435234</v>
      </c>
      <c r="L28" s="19">
        <f t="shared" si="4"/>
        <v>0.87449470954858033</v>
      </c>
      <c r="N28" s="30" t="s">
        <v>27</v>
      </c>
      <c r="O28">
        <v>100</v>
      </c>
      <c r="P28">
        <v>21243</v>
      </c>
      <c r="Q28">
        <v>27004</v>
      </c>
      <c r="R28">
        <v>10848</v>
      </c>
      <c r="S28" s="31">
        <v>4753</v>
      </c>
    </row>
    <row r="29" spans="1:19" x14ac:dyDescent="0.35">
      <c r="B29" s="5" t="s">
        <v>62</v>
      </c>
      <c r="C29">
        <v>49</v>
      </c>
      <c r="D29">
        <v>579</v>
      </c>
      <c r="E29">
        <v>122</v>
      </c>
      <c r="F29">
        <v>1598</v>
      </c>
      <c r="G29">
        <v>27</v>
      </c>
      <c r="H29" s="25">
        <f t="shared" si="0"/>
        <v>0.18940858136838037</v>
      </c>
      <c r="I29" s="12">
        <f t="shared" si="1"/>
        <v>0.32986941956655502</v>
      </c>
      <c r="J29" s="12">
        <f t="shared" si="2"/>
        <v>0.11304774877454388</v>
      </c>
      <c r="K29" s="12">
        <f t="shared" si="3"/>
        <v>2.1052775804537491</v>
      </c>
      <c r="L29" s="19">
        <f t="shared" si="4"/>
        <v>2.1741581176622164E-2</v>
      </c>
      <c r="N29" s="30" t="s">
        <v>17</v>
      </c>
      <c r="O29">
        <v>28</v>
      </c>
      <c r="P29">
        <v>20553</v>
      </c>
      <c r="Q29">
        <v>3903</v>
      </c>
      <c r="R29">
        <v>1634</v>
      </c>
      <c r="S29" s="31">
        <v>1915</v>
      </c>
    </row>
    <row r="30" spans="1:19" x14ac:dyDescent="0.35">
      <c r="B30" s="5" t="s">
        <v>105</v>
      </c>
      <c r="C30">
        <v>693</v>
      </c>
      <c r="D30">
        <v>5</v>
      </c>
      <c r="E30">
        <v>3</v>
      </c>
      <c r="F30">
        <v>0.48</v>
      </c>
      <c r="G30">
        <v>2</v>
      </c>
      <c r="H30" s="25">
        <f t="shared" si="0"/>
        <v>2.6787785079242368</v>
      </c>
      <c r="I30" s="12">
        <f t="shared" si="1"/>
        <v>2.8486132950479707E-3</v>
      </c>
      <c r="J30" s="12">
        <f t="shared" si="2"/>
        <v>2.7798626747838656E-3</v>
      </c>
      <c r="K30" s="12">
        <f t="shared" si="3"/>
        <v>6.3237374131276571E-4</v>
      </c>
      <c r="L30" s="19">
        <f t="shared" si="4"/>
        <v>1.6104874945646046E-3</v>
      </c>
      <c r="N30" s="30" t="s">
        <v>34</v>
      </c>
      <c r="O30">
        <v>356</v>
      </c>
      <c r="P30">
        <v>12262</v>
      </c>
      <c r="Q30">
        <v>8644</v>
      </c>
      <c r="R30">
        <v>6617</v>
      </c>
      <c r="S30" s="31">
        <v>29377</v>
      </c>
    </row>
    <row r="31" spans="1:19" x14ac:dyDescent="0.35">
      <c r="B31" s="5" t="s">
        <v>12</v>
      </c>
      <c r="C31">
        <v>1038</v>
      </c>
      <c r="D31">
        <v>20</v>
      </c>
      <c r="E31">
        <v>31</v>
      </c>
      <c r="F31">
        <v>17</v>
      </c>
      <c r="G31">
        <v>47</v>
      </c>
      <c r="H31" s="25">
        <f t="shared" si="0"/>
        <v>4.0123695400077306</v>
      </c>
      <c r="I31" s="12">
        <f t="shared" si="1"/>
        <v>1.1394453180191883E-2</v>
      </c>
      <c r="J31" s="12">
        <f t="shared" si="2"/>
        <v>2.872524763943328E-2</v>
      </c>
      <c r="K31" s="12">
        <f t="shared" si="3"/>
        <v>2.2396570004827122E-2</v>
      </c>
      <c r="L31" s="19">
        <f t="shared" si="4"/>
        <v>3.784645612226821E-2</v>
      </c>
      <c r="N31" s="30" t="s">
        <v>45</v>
      </c>
      <c r="O31">
        <v>16</v>
      </c>
      <c r="P31">
        <v>7658</v>
      </c>
      <c r="Q31">
        <v>8866</v>
      </c>
      <c r="R31">
        <v>11093</v>
      </c>
      <c r="S31" s="31">
        <v>15445</v>
      </c>
    </row>
    <row r="32" spans="1:19" x14ac:dyDescent="0.35">
      <c r="B32" s="5" t="s">
        <v>14</v>
      </c>
      <c r="C32">
        <v>1</v>
      </c>
      <c r="D32">
        <v>4357</v>
      </c>
      <c r="E32">
        <v>2348</v>
      </c>
      <c r="F32">
        <v>666</v>
      </c>
      <c r="G32">
        <v>1374</v>
      </c>
      <c r="H32" s="25">
        <f t="shared" si="0"/>
        <v>3.8654812524159259E-3</v>
      </c>
      <c r="I32" s="12">
        <f t="shared" si="1"/>
        <v>2.4822816253048017</v>
      </c>
      <c r="J32" s="12">
        <f t="shared" si="2"/>
        <v>2.175705853464172</v>
      </c>
      <c r="K32" s="12">
        <f t="shared" si="3"/>
        <v>0.87741856607146251</v>
      </c>
      <c r="L32" s="19">
        <f t="shared" si="4"/>
        <v>1.1064049087658834</v>
      </c>
      <c r="N32" s="30" t="s">
        <v>9</v>
      </c>
      <c r="O32">
        <v>914</v>
      </c>
      <c r="P32">
        <v>6973</v>
      </c>
      <c r="Q32">
        <v>3152</v>
      </c>
      <c r="R32">
        <v>624</v>
      </c>
      <c r="S32" s="31">
        <v>2143</v>
      </c>
    </row>
    <row r="33" spans="2:19" x14ac:dyDescent="0.35">
      <c r="B33" s="5" t="s">
        <v>15</v>
      </c>
      <c r="C33">
        <v>9</v>
      </c>
      <c r="D33">
        <v>291</v>
      </c>
      <c r="E33">
        <v>575</v>
      </c>
      <c r="F33">
        <v>533</v>
      </c>
      <c r="G33">
        <v>383</v>
      </c>
      <c r="H33" s="25">
        <f t="shared" si="0"/>
        <v>3.4789331271743329E-2</v>
      </c>
      <c r="I33" s="12">
        <f t="shared" si="1"/>
        <v>0.16578929377179188</v>
      </c>
      <c r="J33" s="12">
        <f t="shared" si="2"/>
        <v>0.53280701266690755</v>
      </c>
      <c r="K33" s="12">
        <f t="shared" si="3"/>
        <v>0.70219834191605035</v>
      </c>
      <c r="L33" s="19">
        <f t="shared" si="4"/>
        <v>0.3084083552091218</v>
      </c>
      <c r="N33" s="30" t="s">
        <v>51</v>
      </c>
      <c r="O33">
        <v>0</v>
      </c>
      <c r="P33">
        <v>5670</v>
      </c>
      <c r="Q33">
        <v>2818</v>
      </c>
      <c r="R33">
        <v>1382</v>
      </c>
      <c r="S33" s="31">
        <v>596</v>
      </c>
    </row>
    <row r="34" spans="2:19" x14ac:dyDescent="0.35">
      <c r="B34" s="5" t="s">
        <v>16</v>
      </c>
      <c r="C34">
        <v>184</v>
      </c>
      <c r="D34">
        <v>629</v>
      </c>
      <c r="E34">
        <v>1787</v>
      </c>
      <c r="F34">
        <v>952</v>
      </c>
      <c r="G34">
        <v>9308</v>
      </c>
      <c r="H34" s="25">
        <f t="shared" si="0"/>
        <v>0.71124855044453039</v>
      </c>
      <c r="I34" s="12">
        <f t="shared" si="1"/>
        <v>0.35835555251703471</v>
      </c>
      <c r="J34" s="12">
        <f t="shared" si="2"/>
        <v>1.6558715332795892</v>
      </c>
      <c r="K34" s="20">
        <f t="shared" si="3"/>
        <v>1.2542079202703187</v>
      </c>
      <c r="L34" s="19">
        <f t="shared" si="4"/>
        <v>7.4952087997036703</v>
      </c>
      <c r="N34" s="30" t="s">
        <v>14</v>
      </c>
      <c r="O34">
        <v>1</v>
      </c>
      <c r="P34">
        <v>4357</v>
      </c>
      <c r="Q34">
        <v>2348</v>
      </c>
      <c r="R34">
        <v>666</v>
      </c>
      <c r="S34" s="31">
        <v>1374</v>
      </c>
    </row>
    <row r="35" spans="2:19" x14ac:dyDescent="0.35">
      <c r="B35" s="5" t="s">
        <v>17</v>
      </c>
      <c r="C35">
        <v>28</v>
      </c>
      <c r="D35">
        <v>20553</v>
      </c>
      <c r="E35">
        <v>3903</v>
      </c>
      <c r="F35">
        <v>1634</v>
      </c>
      <c r="G35">
        <v>1915</v>
      </c>
      <c r="H35" s="25">
        <f t="shared" si="0"/>
        <v>0.10823347506764593</v>
      </c>
      <c r="I35" s="12">
        <f t="shared" si="1"/>
        <v>11.709509810624189</v>
      </c>
      <c r="J35" s="12">
        <f t="shared" si="2"/>
        <v>3.6166013398938093</v>
      </c>
      <c r="K35" s="20">
        <f t="shared" si="3"/>
        <v>2.1527056110522067</v>
      </c>
      <c r="L35" s="19">
        <f t="shared" si="4"/>
        <v>1.5420417760456091</v>
      </c>
      <c r="N35" s="30" t="s">
        <v>44</v>
      </c>
      <c r="O35">
        <v>12</v>
      </c>
      <c r="P35">
        <v>4077</v>
      </c>
      <c r="Q35">
        <v>4312</v>
      </c>
      <c r="R35">
        <v>2803</v>
      </c>
      <c r="S35" s="31">
        <v>2404</v>
      </c>
    </row>
    <row r="36" spans="2:19" x14ac:dyDescent="0.35">
      <c r="B36" s="5" t="s">
        <v>20</v>
      </c>
      <c r="C36">
        <v>9</v>
      </c>
      <c r="D36">
        <v>1070</v>
      </c>
      <c r="E36">
        <v>1448</v>
      </c>
      <c r="F36">
        <v>3619</v>
      </c>
      <c r="G36">
        <v>1334</v>
      </c>
      <c r="H36" s="25">
        <f t="shared" si="0"/>
        <v>3.4789331271743329E-2</v>
      </c>
      <c r="I36" s="12">
        <f t="shared" si="1"/>
        <v>0.60960324514026576</v>
      </c>
      <c r="J36" s="12">
        <f t="shared" si="2"/>
        <v>1.3417470510290126</v>
      </c>
      <c r="K36" s="12">
        <f t="shared" si="3"/>
        <v>4.7678345204393739</v>
      </c>
      <c r="L36" s="19">
        <f t="shared" si="4"/>
        <v>1.0741951588745913</v>
      </c>
      <c r="N36" s="30" t="s">
        <v>35</v>
      </c>
      <c r="O36">
        <v>17</v>
      </c>
      <c r="P36">
        <v>2963</v>
      </c>
      <c r="Q36">
        <v>5425</v>
      </c>
      <c r="R36">
        <v>2972</v>
      </c>
      <c r="S36" s="31">
        <v>3518</v>
      </c>
    </row>
    <row r="37" spans="2:19" x14ac:dyDescent="0.35">
      <c r="B37" s="5" t="s">
        <v>21</v>
      </c>
      <c r="C37">
        <v>1828</v>
      </c>
      <c r="D37">
        <v>64</v>
      </c>
      <c r="E37">
        <v>67</v>
      </c>
      <c r="F37">
        <v>55</v>
      </c>
      <c r="G37">
        <v>269</v>
      </c>
      <c r="H37" s="25">
        <f t="shared" si="0"/>
        <v>7.0660997294163126</v>
      </c>
      <c r="I37" s="12">
        <f t="shared" si="1"/>
        <v>3.6462250176614024E-2</v>
      </c>
      <c r="J37" s="12">
        <f t="shared" si="2"/>
        <v>6.2083599736839669E-2</v>
      </c>
      <c r="K37" s="12">
        <f t="shared" si="3"/>
        <v>7.2459491192087749E-2</v>
      </c>
      <c r="L37" s="19">
        <f t="shared" si="4"/>
        <v>0.21661056801893933</v>
      </c>
      <c r="N37" s="30" t="s">
        <v>26</v>
      </c>
      <c r="O37">
        <v>26</v>
      </c>
      <c r="P37">
        <v>2015</v>
      </c>
      <c r="Q37">
        <v>10042</v>
      </c>
      <c r="R37">
        <v>174</v>
      </c>
      <c r="S37" s="31">
        <v>751</v>
      </c>
    </row>
    <row r="38" spans="2:19" x14ac:dyDescent="0.35">
      <c r="B38" s="5" t="s">
        <v>26</v>
      </c>
      <c r="C38">
        <v>26</v>
      </c>
      <c r="D38">
        <v>2015</v>
      </c>
      <c r="E38">
        <v>10042</v>
      </c>
      <c r="F38">
        <v>174</v>
      </c>
      <c r="G38">
        <v>751</v>
      </c>
      <c r="H38" s="26">
        <f t="shared" si="0"/>
        <v>0.10050251256281408</v>
      </c>
      <c r="I38" s="20">
        <f t="shared" si="1"/>
        <v>1.1479911579043323</v>
      </c>
      <c r="J38" s="12">
        <f t="shared" si="2"/>
        <v>9.305126993393193</v>
      </c>
      <c r="K38" s="12">
        <f t="shared" si="3"/>
        <v>0.22923548122587759</v>
      </c>
      <c r="L38" s="19">
        <f t="shared" si="4"/>
        <v>0.60473805420900906</v>
      </c>
      <c r="N38" s="30" t="s">
        <v>48</v>
      </c>
      <c r="O38">
        <v>15</v>
      </c>
      <c r="P38">
        <v>1997</v>
      </c>
      <c r="Q38">
        <v>2285</v>
      </c>
      <c r="R38">
        <v>3794</v>
      </c>
      <c r="S38" s="31">
        <v>886</v>
      </c>
    </row>
    <row r="39" spans="2:19" x14ac:dyDescent="0.35">
      <c r="B39" s="5" t="s">
        <v>60</v>
      </c>
      <c r="C39">
        <v>3</v>
      </c>
      <c r="D39">
        <v>372</v>
      </c>
      <c r="E39">
        <v>2166</v>
      </c>
      <c r="F39">
        <v>646</v>
      </c>
      <c r="G39">
        <v>244</v>
      </c>
      <c r="H39" s="25">
        <f t="shared" si="0"/>
        <v>1.1596443757247778E-2</v>
      </c>
      <c r="I39" s="12">
        <f t="shared" si="1"/>
        <v>0.21193682915156903</v>
      </c>
      <c r="J39" s="12">
        <f t="shared" si="2"/>
        <v>2.0070608511939509</v>
      </c>
      <c r="K39" s="12">
        <f t="shared" si="3"/>
        <v>0.85106966018343055</v>
      </c>
      <c r="L39" s="19">
        <f t="shared" si="4"/>
        <v>0.19647947433688179</v>
      </c>
      <c r="N39" s="30" t="s">
        <v>4</v>
      </c>
      <c r="O39">
        <v>50</v>
      </c>
      <c r="P39">
        <v>1751</v>
      </c>
      <c r="Q39">
        <v>3688</v>
      </c>
      <c r="R39">
        <v>450</v>
      </c>
      <c r="S39" s="31">
        <v>13926</v>
      </c>
    </row>
    <row r="40" spans="2:19" x14ac:dyDescent="0.35">
      <c r="B40" s="5" t="s">
        <v>27</v>
      </c>
      <c r="C40">
        <v>100</v>
      </c>
      <c r="D40">
        <v>21243</v>
      </c>
      <c r="E40">
        <v>27004</v>
      </c>
      <c r="F40">
        <v>10848</v>
      </c>
      <c r="G40">
        <v>4753</v>
      </c>
      <c r="H40" s="25">
        <f t="shared" si="0"/>
        <v>0.3865481252415926</v>
      </c>
      <c r="I40" s="12">
        <f t="shared" si="1"/>
        <v>12.102618445340807</v>
      </c>
      <c r="J40" s="12">
        <f t="shared" si="2"/>
        <v>25.022470556621169</v>
      </c>
      <c r="K40" s="12">
        <f t="shared" si="3"/>
        <v>14.291646553668507</v>
      </c>
      <c r="L40" s="19">
        <f t="shared" si="4"/>
        <v>3.8273235308327829</v>
      </c>
      <c r="N40" s="30" t="s">
        <v>37</v>
      </c>
      <c r="O40">
        <v>3</v>
      </c>
      <c r="P40">
        <v>1664</v>
      </c>
      <c r="Q40">
        <v>509</v>
      </c>
      <c r="R40">
        <v>2208</v>
      </c>
      <c r="S40" s="31">
        <v>450</v>
      </c>
    </row>
    <row r="41" spans="2:19" x14ac:dyDescent="0.35">
      <c r="B41" s="5" t="s">
        <v>31</v>
      </c>
      <c r="C41">
        <v>12608</v>
      </c>
      <c r="D41">
        <v>340</v>
      </c>
      <c r="E41">
        <v>361</v>
      </c>
      <c r="F41">
        <v>981</v>
      </c>
      <c r="G41">
        <v>473</v>
      </c>
      <c r="H41" s="25">
        <f t="shared" si="0"/>
        <v>48.735987630459995</v>
      </c>
      <c r="I41" s="12">
        <f t="shared" si="1"/>
        <v>0.19370570406326201</v>
      </c>
      <c r="J41" s="12">
        <f t="shared" si="2"/>
        <v>0.33451014186565853</v>
      </c>
      <c r="K41" s="12">
        <f t="shared" si="3"/>
        <v>1.2924138338079649</v>
      </c>
      <c r="L41" s="19">
        <f t="shared" si="4"/>
        <v>0.38088029246452904</v>
      </c>
      <c r="N41" s="30" t="s">
        <v>20</v>
      </c>
      <c r="O41">
        <v>9</v>
      </c>
      <c r="P41">
        <v>1070</v>
      </c>
      <c r="Q41">
        <v>1448</v>
      </c>
      <c r="R41">
        <v>3619</v>
      </c>
      <c r="S41" s="31">
        <v>1334</v>
      </c>
    </row>
    <row r="42" spans="2:19" x14ac:dyDescent="0.35">
      <c r="B42" s="5" t="s">
        <v>32</v>
      </c>
      <c r="C42">
        <v>40</v>
      </c>
      <c r="D42">
        <v>67328</v>
      </c>
      <c r="E42">
        <v>5571</v>
      </c>
      <c r="F42">
        <v>9270</v>
      </c>
      <c r="G42">
        <v>21697</v>
      </c>
      <c r="H42" s="25">
        <f t="shared" si="0"/>
        <v>0.15461925009663702</v>
      </c>
      <c r="I42" s="12">
        <f t="shared" si="1"/>
        <v>38.358287185797955</v>
      </c>
      <c r="J42" s="12">
        <f t="shared" si="2"/>
        <v>5.1622049870736388</v>
      </c>
      <c r="K42" s="12">
        <f t="shared" si="3"/>
        <v>12.212717879102788</v>
      </c>
      <c r="L42" s="19">
        <f t="shared" si="4"/>
        <v>17.471373584784114</v>
      </c>
      <c r="N42" s="30" t="s">
        <v>40</v>
      </c>
      <c r="O42">
        <v>113</v>
      </c>
      <c r="P42">
        <v>736</v>
      </c>
      <c r="Q42">
        <v>520</v>
      </c>
      <c r="R42">
        <v>922</v>
      </c>
      <c r="S42" s="31">
        <v>485</v>
      </c>
    </row>
    <row r="43" spans="2:19" x14ac:dyDescent="0.35">
      <c r="B43" s="5" t="s">
        <v>34</v>
      </c>
      <c r="C43">
        <v>356</v>
      </c>
      <c r="D43">
        <v>12262</v>
      </c>
      <c r="E43">
        <v>8644</v>
      </c>
      <c r="F43">
        <v>6617</v>
      </c>
      <c r="G43">
        <v>29377</v>
      </c>
      <c r="H43" s="25">
        <f t="shared" si="0"/>
        <v>1.3761113258600697</v>
      </c>
      <c r="I43" s="12">
        <f t="shared" si="1"/>
        <v>6.9859392447756434</v>
      </c>
      <c r="J43" s="12">
        <f t="shared" si="2"/>
        <v>8.0097109869439116</v>
      </c>
      <c r="K43" s="12">
        <f t="shared" si="3"/>
        <v>8.7175355130553562</v>
      </c>
      <c r="L43" s="19">
        <f t="shared" si="4"/>
        <v>23.655645563912195</v>
      </c>
      <c r="N43" s="30" t="s">
        <v>16</v>
      </c>
      <c r="O43">
        <v>184</v>
      </c>
      <c r="P43">
        <v>629</v>
      </c>
      <c r="Q43">
        <v>1787</v>
      </c>
      <c r="R43">
        <v>952</v>
      </c>
      <c r="S43" s="31">
        <v>9308</v>
      </c>
    </row>
    <row r="44" spans="2:19" x14ac:dyDescent="0.35">
      <c r="B44" s="5" t="s">
        <v>35</v>
      </c>
      <c r="C44">
        <v>17</v>
      </c>
      <c r="D44">
        <v>2963</v>
      </c>
      <c r="E44">
        <v>5425</v>
      </c>
      <c r="F44">
        <v>2972</v>
      </c>
      <c r="G44">
        <v>3518</v>
      </c>
      <c r="H44" s="25">
        <f t="shared" si="0"/>
        <v>6.5713181291070732E-2</v>
      </c>
      <c r="I44" s="12">
        <f t="shared" si="1"/>
        <v>1.6880882386454275</v>
      </c>
      <c r="J44" s="12">
        <f t="shared" si="2"/>
        <v>5.0269183369008239</v>
      </c>
      <c r="K44" s="12">
        <f t="shared" si="3"/>
        <v>3.9154474149615415</v>
      </c>
      <c r="L44" s="19">
        <f t="shared" si="4"/>
        <v>2.8328475029391398</v>
      </c>
      <c r="N44" s="30" t="s">
        <v>62</v>
      </c>
      <c r="O44">
        <v>49</v>
      </c>
      <c r="P44">
        <v>579</v>
      </c>
      <c r="Q44">
        <v>122</v>
      </c>
      <c r="R44">
        <v>1598</v>
      </c>
      <c r="S44" s="31">
        <v>27</v>
      </c>
    </row>
    <row r="45" spans="2:19" x14ac:dyDescent="0.35">
      <c r="B45" s="5" t="s">
        <v>37</v>
      </c>
      <c r="C45">
        <v>3</v>
      </c>
      <c r="D45">
        <v>1664</v>
      </c>
      <c r="E45">
        <v>509</v>
      </c>
      <c r="F45">
        <v>2208</v>
      </c>
      <c r="G45">
        <v>450</v>
      </c>
      <c r="H45" s="25">
        <f t="shared" si="0"/>
        <v>1.1596443757247778E-2</v>
      </c>
      <c r="I45" s="12">
        <f t="shared" si="1"/>
        <v>0.94801850459196468</v>
      </c>
      <c r="J45" s="12">
        <f t="shared" si="2"/>
        <v>0.47165003382166254</v>
      </c>
      <c r="K45" s="12">
        <f t="shared" si="3"/>
        <v>2.9089192100387224</v>
      </c>
      <c r="L45" s="19">
        <f t="shared" si="4"/>
        <v>0.36235968627703607</v>
      </c>
      <c r="N45" s="30" t="s">
        <v>11</v>
      </c>
      <c r="O45">
        <v>799</v>
      </c>
      <c r="P45">
        <v>455</v>
      </c>
      <c r="Q45">
        <v>964</v>
      </c>
      <c r="R45">
        <v>1707</v>
      </c>
      <c r="S45" s="31">
        <v>1086</v>
      </c>
    </row>
    <row r="46" spans="2:19" x14ac:dyDescent="0.35">
      <c r="B46" s="5" t="s">
        <v>40</v>
      </c>
      <c r="C46">
        <v>113</v>
      </c>
      <c r="D46">
        <v>736</v>
      </c>
      <c r="E46">
        <v>520</v>
      </c>
      <c r="F46">
        <v>922</v>
      </c>
      <c r="G46">
        <v>485</v>
      </c>
      <c r="H46" s="25">
        <f t="shared" si="0"/>
        <v>0.43679938152299963</v>
      </c>
      <c r="I46" s="12">
        <f t="shared" si="1"/>
        <v>0.41931587703106127</v>
      </c>
      <c r="J46" s="12">
        <f t="shared" si="2"/>
        <v>0.48184286362920337</v>
      </c>
      <c r="K46" s="12">
        <f t="shared" si="3"/>
        <v>1.2146845614382709</v>
      </c>
      <c r="L46" s="19">
        <f t="shared" si="4"/>
        <v>0.39054321743191667</v>
      </c>
      <c r="N46" s="30" t="s">
        <v>60</v>
      </c>
      <c r="O46">
        <v>3</v>
      </c>
      <c r="P46">
        <v>372</v>
      </c>
      <c r="Q46">
        <v>2166</v>
      </c>
      <c r="R46">
        <v>646</v>
      </c>
      <c r="S46" s="31">
        <v>244</v>
      </c>
    </row>
    <row r="47" spans="2:19" x14ac:dyDescent="0.35">
      <c r="B47" s="5" t="s">
        <v>43</v>
      </c>
      <c r="C47">
        <v>2159</v>
      </c>
      <c r="D47">
        <v>7</v>
      </c>
      <c r="E47">
        <v>7</v>
      </c>
      <c r="F47">
        <v>7</v>
      </c>
      <c r="G47">
        <v>5</v>
      </c>
      <c r="H47" s="26">
        <f t="shared" si="0"/>
        <v>8.3455740239659839</v>
      </c>
      <c r="I47" s="12">
        <f t="shared" si="1"/>
        <v>3.9880586130671587E-3</v>
      </c>
      <c r="J47" s="12">
        <f t="shared" si="2"/>
        <v>6.4863462411623536E-3</v>
      </c>
      <c r="K47" s="12">
        <f t="shared" si="3"/>
        <v>9.222117060811167E-3</v>
      </c>
      <c r="L47" s="19">
        <f t="shared" si="4"/>
        <v>4.0262187364115114E-3</v>
      </c>
      <c r="N47" s="30" t="s">
        <v>31</v>
      </c>
      <c r="O47">
        <v>12608</v>
      </c>
      <c r="P47">
        <v>340</v>
      </c>
      <c r="Q47">
        <v>361</v>
      </c>
      <c r="R47">
        <v>981</v>
      </c>
      <c r="S47" s="31">
        <v>473</v>
      </c>
    </row>
    <row r="48" spans="2:19" x14ac:dyDescent="0.35">
      <c r="B48" s="5" t="s">
        <v>44</v>
      </c>
      <c r="C48">
        <v>12</v>
      </c>
      <c r="D48">
        <v>4077</v>
      </c>
      <c r="E48">
        <v>4312</v>
      </c>
      <c r="F48">
        <v>2803</v>
      </c>
      <c r="G48">
        <v>2404</v>
      </c>
      <c r="H48" s="25">
        <f t="shared" si="0"/>
        <v>4.6385775028991112E-2</v>
      </c>
      <c r="I48" s="12">
        <f t="shared" si="1"/>
        <v>2.3227592807821154</v>
      </c>
      <c r="J48" s="12">
        <f t="shared" si="2"/>
        <v>3.9955892845560097</v>
      </c>
      <c r="K48" s="12">
        <f t="shared" si="3"/>
        <v>3.6927991602076715</v>
      </c>
      <c r="L48" s="19">
        <f t="shared" si="4"/>
        <v>1.9358059684666549</v>
      </c>
      <c r="N48" s="30" t="s">
        <v>15</v>
      </c>
      <c r="O48">
        <v>9</v>
      </c>
      <c r="P48">
        <v>291</v>
      </c>
      <c r="Q48">
        <v>575</v>
      </c>
      <c r="R48">
        <v>533</v>
      </c>
      <c r="S48" s="31">
        <v>383</v>
      </c>
    </row>
    <row r="49" spans="1:19" x14ac:dyDescent="0.35">
      <c r="B49" s="5" t="s">
        <v>45</v>
      </c>
      <c r="C49">
        <v>16</v>
      </c>
      <c r="D49">
        <v>7658</v>
      </c>
      <c r="E49">
        <v>8866</v>
      </c>
      <c r="F49">
        <v>11093</v>
      </c>
      <c r="G49">
        <v>15445</v>
      </c>
      <c r="H49" s="25">
        <f t="shared" si="0"/>
        <v>6.1847700038654814E-2</v>
      </c>
      <c r="I49" s="12">
        <f t="shared" si="1"/>
        <v>4.3629361226954719</v>
      </c>
      <c r="J49" s="12">
        <f t="shared" si="2"/>
        <v>8.215420824877917</v>
      </c>
      <c r="K49" s="12">
        <f t="shared" si="3"/>
        <v>14.614420650796896</v>
      </c>
      <c r="L49" s="19">
        <f t="shared" si="4"/>
        <v>12.436989676775159</v>
      </c>
      <c r="N49" s="30" t="s">
        <v>21</v>
      </c>
      <c r="O49">
        <v>1828</v>
      </c>
      <c r="P49">
        <v>64</v>
      </c>
      <c r="Q49">
        <v>67</v>
      </c>
      <c r="R49">
        <v>55</v>
      </c>
      <c r="S49" s="31">
        <v>269</v>
      </c>
    </row>
    <row r="50" spans="1:19" x14ac:dyDescent="0.35">
      <c r="B50" s="5" t="s">
        <v>48</v>
      </c>
      <c r="C50">
        <v>15</v>
      </c>
      <c r="D50">
        <v>1997</v>
      </c>
      <c r="E50">
        <v>2285</v>
      </c>
      <c r="F50">
        <v>3794</v>
      </c>
      <c r="G50">
        <v>886</v>
      </c>
      <c r="H50" s="25">
        <f t="shared" si="0"/>
        <v>5.7982218786238889E-2</v>
      </c>
      <c r="I50" s="12">
        <f t="shared" si="1"/>
        <v>1.1377361500421594</v>
      </c>
      <c r="J50" s="12">
        <f t="shared" si="2"/>
        <v>2.1173287372937111</v>
      </c>
      <c r="K50" s="12">
        <f t="shared" si="3"/>
        <v>4.9983874469596525</v>
      </c>
      <c r="L50" s="19">
        <f t="shared" si="4"/>
        <v>0.71344596009211991</v>
      </c>
      <c r="N50" s="30" t="s">
        <v>12</v>
      </c>
      <c r="O50">
        <v>1038</v>
      </c>
      <c r="P50">
        <v>20</v>
      </c>
      <c r="Q50">
        <v>31</v>
      </c>
      <c r="R50">
        <v>17</v>
      </c>
      <c r="S50" s="31">
        <v>47</v>
      </c>
    </row>
    <row r="51" spans="1:19" ht="15" thickBot="1" x14ac:dyDescent="0.4">
      <c r="A51" s="21"/>
      <c r="B51" s="7" t="s">
        <v>51</v>
      </c>
      <c r="C51" s="57">
        <v>0</v>
      </c>
      <c r="D51" s="21">
        <v>5670</v>
      </c>
      <c r="E51" s="21">
        <v>2818</v>
      </c>
      <c r="F51" s="21">
        <v>1382</v>
      </c>
      <c r="G51" s="21">
        <v>596</v>
      </c>
      <c r="H51" s="27">
        <f t="shared" si="0"/>
        <v>0</v>
      </c>
      <c r="I51" s="22">
        <f t="shared" si="1"/>
        <v>3.2303274765843986</v>
      </c>
      <c r="J51" s="22">
        <f t="shared" si="2"/>
        <v>2.6112176725136447</v>
      </c>
      <c r="K51" s="22">
        <f t="shared" si="3"/>
        <v>1.8207093968630048</v>
      </c>
      <c r="L51" s="23">
        <f t="shared" si="4"/>
        <v>0.4799252733802522</v>
      </c>
      <c r="N51" s="30" t="s">
        <v>43</v>
      </c>
      <c r="O51">
        <v>2159</v>
      </c>
      <c r="P51">
        <v>7</v>
      </c>
      <c r="Q51">
        <v>7</v>
      </c>
      <c r="R51">
        <v>7</v>
      </c>
      <c r="S51" s="31">
        <v>5</v>
      </c>
    </row>
    <row r="52" spans="1:19" x14ac:dyDescent="0.35">
      <c r="B52" t="s">
        <v>58</v>
      </c>
      <c r="C52">
        <v>23</v>
      </c>
      <c r="D52">
        <v>1510</v>
      </c>
      <c r="E52">
        <v>746</v>
      </c>
      <c r="F52">
        <v>838</v>
      </c>
      <c r="G52">
        <v>2328</v>
      </c>
      <c r="H52" s="12">
        <f t="shared" si="0"/>
        <v>8.8906068805566299E-2</v>
      </c>
      <c r="I52" s="12">
        <f t="shared" si="1"/>
        <v>0.86028121510448718</v>
      </c>
      <c r="J52" s="12">
        <f t="shared" si="2"/>
        <v>0.69125918512958795</v>
      </c>
      <c r="K52" s="12">
        <f t="shared" si="3"/>
        <v>1.1040191567085369</v>
      </c>
      <c r="L52" s="12">
        <f t="shared" si="4"/>
        <v>1.8746074436731999</v>
      </c>
      <c r="N52" s="32" t="s">
        <v>105</v>
      </c>
      <c r="O52" s="3">
        <v>693</v>
      </c>
      <c r="P52" s="3">
        <v>5</v>
      </c>
      <c r="Q52" s="3">
        <v>3</v>
      </c>
      <c r="R52" s="3">
        <v>0.48</v>
      </c>
      <c r="S52" s="33">
        <v>2</v>
      </c>
    </row>
    <row r="53" spans="1:19" x14ac:dyDescent="0.35">
      <c r="B53" t="s">
        <v>106</v>
      </c>
      <c r="C53">
        <v>306</v>
      </c>
      <c r="D53">
        <v>1</v>
      </c>
      <c r="E53" s="58">
        <v>0</v>
      </c>
      <c r="F53" s="58">
        <v>0</v>
      </c>
      <c r="G53">
        <v>2</v>
      </c>
      <c r="H53" s="12">
        <f t="shared" si="0"/>
        <v>1.1828372632392732</v>
      </c>
      <c r="I53" s="12">
        <f t="shared" si="1"/>
        <v>5.6972265900959412E-4</v>
      </c>
      <c r="J53" s="12">
        <f t="shared" si="2"/>
        <v>0</v>
      </c>
      <c r="K53" s="12">
        <f t="shared" si="3"/>
        <v>0</v>
      </c>
      <c r="L53" s="12">
        <f t="shared" si="4"/>
        <v>1.6104874945646046E-3</v>
      </c>
      <c r="N53" t="s">
        <v>115</v>
      </c>
      <c r="O53">
        <f>C25-O26</f>
        <v>4800</v>
      </c>
      <c r="P53">
        <f>D25-P26</f>
        <v>10445</v>
      </c>
      <c r="Q53">
        <f>E25-Q26</f>
        <v>11301</v>
      </c>
      <c r="R53">
        <f>F25-R26</f>
        <v>10332</v>
      </c>
      <c r="S53">
        <f>G25-S26</f>
        <v>11288</v>
      </c>
    </row>
    <row r="54" spans="1:19" x14ac:dyDescent="0.35">
      <c r="B54" t="s">
        <v>23</v>
      </c>
      <c r="C54">
        <v>476</v>
      </c>
      <c r="D54">
        <v>61</v>
      </c>
      <c r="E54">
        <v>49</v>
      </c>
      <c r="F54">
        <v>75</v>
      </c>
      <c r="G54">
        <v>63</v>
      </c>
      <c r="H54" s="12">
        <f t="shared" si="0"/>
        <v>1.8399690761499807</v>
      </c>
      <c r="I54" s="12">
        <f t="shared" si="1"/>
        <v>3.4753082199585242E-2</v>
      </c>
      <c r="J54" s="12">
        <f t="shared" si="2"/>
        <v>4.5404423688136471E-2</v>
      </c>
      <c r="K54" s="12">
        <f t="shared" si="3"/>
        <v>9.8808397080119653E-2</v>
      </c>
      <c r="L54" s="12">
        <f t="shared" si="4"/>
        <v>5.0730356078785045E-2</v>
      </c>
    </row>
    <row r="55" spans="1:19" x14ac:dyDescent="0.35">
      <c r="B55" t="s">
        <v>25</v>
      </c>
      <c r="C55">
        <v>38</v>
      </c>
      <c r="D55">
        <v>1553</v>
      </c>
      <c r="E55">
        <v>1027</v>
      </c>
      <c r="F55">
        <v>1098</v>
      </c>
      <c r="G55">
        <v>1403</v>
      </c>
      <c r="H55" s="12">
        <f t="shared" si="0"/>
        <v>0.14688828759180517</v>
      </c>
      <c r="I55" s="12">
        <f t="shared" si="1"/>
        <v>0.88477928944189965</v>
      </c>
      <c r="J55" s="12">
        <f t="shared" si="2"/>
        <v>0.95163965566767672</v>
      </c>
      <c r="K55" s="12">
        <f t="shared" si="3"/>
        <v>1.4465549332529517</v>
      </c>
      <c r="L55" s="12">
        <f t="shared" si="4"/>
        <v>1.1297569774370702</v>
      </c>
    </row>
    <row r="56" spans="1:19" x14ac:dyDescent="0.35">
      <c r="B56" t="s">
        <v>36</v>
      </c>
      <c r="C56">
        <v>509</v>
      </c>
      <c r="D56">
        <v>2</v>
      </c>
      <c r="E56">
        <v>1</v>
      </c>
      <c r="F56">
        <v>4</v>
      </c>
      <c r="G56">
        <v>1</v>
      </c>
      <c r="H56" s="12">
        <f t="shared" si="0"/>
        <v>1.9675299574797063</v>
      </c>
      <c r="I56" s="12">
        <f t="shared" si="1"/>
        <v>1.1394453180191882E-3</v>
      </c>
      <c r="J56" s="12">
        <f t="shared" si="2"/>
        <v>9.2662089159462188E-4</v>
      </c>
      <c r="K56" s="12">
        <f t="shared" si="3"/>
        <v>5.2697811776063813E-3</v>
      </c>
      <c r="L56" s="12">
        <f t="shared" si="4"/>
        <v>8.0524374728230231E-4</v>
      </c>
    </row>
    <row r="57" spans="1:19" x14ac:dyDescent="0.35">
      <c r="B57" t="s">
        <v>38</v>
      </c>
      <c r="C57">
        <v>290</v>
      </c>
      <c r="D57">
        <v>688</v>
      </c>
      <c r="E57">
        <v>340</v>
      </c>
      <c r="F57">
        <v>192</v>
      </c>
      <c r="G57">
        <v>278</v>
      </c>
      <c r="H57" s="12">
        <f t="shared" si="0"/>
        <v>1.1209895632006184</v>
      </c>
      <c r="I57" s="12">
        <f t="shared" si="1"/>
        <v>0.39196918939860076</v>
      </c>
      <c r="J57" s="12">
        <f t="shared" si="2"/>
        <v>0.31505110314217144</v>
      </c>
      <c r="K57" s="12">
        <f t="shared" si="3"/>
        <v>0.25294949652510629</v>
      </c>
      <c r="L57" s="12">
        <f t="shared" si="4"/>
        <v>0.22385776174448005</v>
      </c>
    </row>
    <row r="58" spans="1:19" x14ac:dyDescent="0.35">
      <c r="A58" s="37"/>
      <c r="B58" t="s">
        <v>42</v>
      </c>
      <c r="C58">
        <v>375</v>
      </c>
      <c r="D58">
        <v>3</v>
      </c>
      <c r="E58">
        <v>2</v>
      </c>
      <c r="F58" s="58">
        <v>0</v>
      </c>
      <c r="G58" s="58">
        <v>0</v>
      </c>
      <c r="H58" s="12">
        <f t="shared" ref="H58:H89" si="5">C58*100/C$25</f>
        <v>1.4495554696559723</v>
      </c>
      <c r="I58" s="12">
        <f t="shared" ref="I58:I89" si="6">D58*100/D$25</f>
        <v>1.7091679770287825E-3</v>
      </c>
      <c r="J58" s="12">
        <f t="shared" ref="J58:J89" si="7">E58*100/E$25</f>
        <v>1.8532417831892438E-3</v>
      </c>
      <c r="K58" s="12">
        <f t="shared" ref="K58:K89" si="8">F58*100/F$25</f>
        <v>0</v>
      </c>
      <c r="L58" s="12">
        <f t="shared" ref="L58:L89" si="9">G58*100/G$25</f>
        <v>0</v>
      </c>
    </row>
    <row r="59" spans="1:19" x14ac:dyDescent="0.35">
      <c r="B59" t="s">
        <v>85</v>
      </c>
      <c r="C59">
        <v>29</v>
      </c>
      <c r="D59">
        <v>59</v>
      </c>
      <c r="E59">
        <v>411</v>
      </c>
      <c r="F59">
        <v>822</v>
      </c>
      <c r="G59">
        <v>11</v>
      </c>
      <c r="H59" s="12">
        <f t="shared" si="5"/>
        <v>0.11209895632006185</v>
      </c>
      <c r="I59" s="12">
        <f t="shared" si="6"/>
        <v>3.3613636881566052E-2</v>
      </c>
      <c r="J59" s="12">
        <f t="shared" si="7"/>
        <v>0.38084118644538961</v>
      </c>
      <c r="K59" s="12">
        <f t="shared" si="8"/>
        <v>1.0829400319981113</v>
      </c>
      <c r="L59" s="12">
        <f t="shared" si="9"/>
        <v>8.8576812201053255E-3</v>
      </c>
    </row>
    <row r="60" spans="1:19" x14ac:dyDescent="0.35">
      <c r="B60" t="s">
        <v>52</v>
      </c>
      <c r="C60">
        <v>298</v>
      </c>
      <c r="D60">
        <v>15</v>
      </c>
      <c r="E60">
        <v>33</v>
      </c>
      <c r="F60">
        <v>56</v>
      </c>
      <c r="G60">
        <v>11</v>
      </c>
      <c r="H60" s="12">
        <f t="shared" si="5"/>
        <v>1.1519134132199458</v>
      </c>
      <c r="I60" s="12">
        <f t="shared" si="6"/>
        <v>8.5458398851439125E-3</v>
      </c>
      <c r="J60" s="12">
        <f t="shared" si="7"/>
        <v>3.0578489422622524E-2</v>
      </c>
      <c r="K60" s="12">
        <f t="shared" si="8"/>
        <v>7.3776936486489336E-2</v>
      </c>
      <c r="L60" s="12">
        <f t="shared" si="9"/>
        <v>8.8576812201053255E-3</v>
      </c>
    </row>
    <row r="61" spans="1:19" x14ac:dyDescent="0.35">
      <c r="B61" t="s">
        <v>54</v>
      </c>
      <c r="C61">
        <v>2</v>
      </c>
      <c r="D61">
        <v>1299</v>
      </c>
      <c r="E61">
        <v>805</v>
      </c>
      <c r="F61">
        <v>1274</v>
      </c>
      <c r="G61">
        <v>1170</v>
      </c>
      <c r="H61" s="12">
        <f t="shared" si="5"/>
        <v>7.7309625048318517E-3</v>
      </c>
      <c r="I61" s="12">
        <f t="shared" si="6"/>
        <v>0.74006973405346277</v>
      </c>
      <c r="J61" s="12">
        <f t="shared" si="7"/>
        <v>0.74592981773367062</v>
      </c>
      <c r="K61" s="12">
        <f t="shared" si="8"/>
        <v>1.6784253050676325</v>
      </c>
      <c r="L61" s="12">
        <f t="shared" si="9"/>
        <v>0.94213518432029375</v>
      </c>
    </row>
    <row r="62" spans="1:19" x14ac:dyDescent="0.35">
      <c r="B62" t="s">
        <v>64</v>
      </c>
      <c r="C62">
        <v>1</v>
      </c>
      <c r="D62">
        <v>3</v>
      </c>
      <c r="E62">
        <v>4</v>
      </c>
      <c r="F62">
        <v>396</v>
      </c>
      <c r="G62" s="58">
        <v>0</v>
      </c>
      <c r="H62" s="12">
        <f t="shared" si="5"/>
        <v>3.8654812524159259E-3</v>
      </c>
      <c r="I62" s="12">
        <f t="shared" si="6"/>
        <v>1.7091679770287825E-3</v>
      </c>
      <c r="J62" s="12">
        <f t="shared" si="7"/>
        <v>3.7064835663784875E-3</v>
      </c>
      <c r="K62" s="12">
        <f t="shared" si="8"/>
        <v>0.52170833658303173</v>
      </c>
      <c r="L62" s="12">
        <f t="shared" si="9"/>
        <v>0</v>
      </c>
    </row>
    <row r="63" spans="1:19" x14ac:dyDescent="0.35">
      <c r="B63" t="s">
        <v>5</v>
      </c>
      <c r="C63">
        <v>9</v>
      </c>
      <c r="D63">
        <v>12</v>
      </c>
      <c r="E63">
        <v>6</v>
      </c>
      <c r="F63">
        <v>16</v>
      </c>
      <c r="G63">
        <v>9</v>
      </c>
      <c r="H63" s="12">
        <f t="shared" si="5"/>
        <v>3.4789331271743329E-2</v>
      </c>
      <c r="I63" s="12">
        <f t="shared" si="6"/>
        <v>6.8366719081151299E-3</v>
      </c>
      <c r="J63" s="12">
        <f t="shared" si="7"/>
        <v>5.5597253495677313E-3</v>
      </c>
      <c r="K63" s="12">
        <f t="shared" si="8"/>
        <v>2.1079124710425525E-2</v>
      </c>
      <c r="L63" s="12">
        <f t="shared" si="9"/>
        <v>7.2471937255407211E-3</v>
      </c>
    </row>
    <row r="64" spans="1:19" x14ac:dyDescent="0.35">
      <c r="B64" t="s">
        <v>6</v>
      </c>
      <c r="C64">
        <v>4</v>
      </c>
      <c r="D64">
        <v>22</v>
      </c>
      <c r="E64">
        <v>27</v>
      </c>
      <c r="F64">
        <v>115</v>
      </c>
      <c r="G64">
        <v>50</v>
      </c>
      <c r="H64" s="12">
        <f t="shared" si="5"/>
        <v>1.5461925009663703E-2</v>
      </c>
      <c r="I64" s="12">
        <f t="shared" si="6"/>
        <v>1.2533898498211071E-2</v>
      </c>
      <c r="J64" s="12">
        <f t="shared" si="7"/>
        <v>2.501876407305479E-2</v>
      </c>
      <c r="K64" s="12">
        <f t="shared" si="8"/>
        <v>0.15150620885618346</v>
      </c>
      <c r="L64" s="12">
        <f t="shared" si="9"/>
        <v>4.0262187364115118E-2</v>
      </c>
    </row>
    <row r="65" spans="2:26" x14ac:dyDescent="0.35">
      <c r="B65" t="s">
        <v>6</v>
      </c>
      <c r="C65">
        <v>4</v>
      </c>
      <c r="D65">
        <v>22</v>
      </c>
      <c r="E65">
        <v>27</v>
      </c>
      <c r="F65" s="58">
        <v>0</v>
      </c>
      <c r="G65" s="58">
        <v>0</v>
      </c>
      <c r="H65" s="12">
        <f t="shared" si="5"/>
        <v>1.5461925009663703E-2</v>
      </c>
      <c r="I65" s="12">
        <f t="shared" si="6"/>
        <v>1.2533898498211071E-2</v>
      </c>
      <c r="J65" s="12">
        <f t="shared" si="7"/>
        <v>2.501876407305479E-2</v>
      </c>
      <c r="K65" s="12">
        <f t="shared" si="8"/>
        <v>0</v>
      </c>
      <c r="L65" s="12">
        <f t="shared" si="9"/>
        <v>0</v>
      </c>
    </row>
    <row r="66" spans="2:26" x14ac:dyDescent="0.35">
      <c r="B66" t="s">
        <v>56</v>
      </c>
      <c r="C66">
        <v>202</v>
      </c>
      <c r="D66">
        <v>255</v>
      </c>
      <c r="E66">
        <v>536</v>
      </c>
      <c r="F66">
        <v>525</v>
      </c>
      <c r="G66">
        <v>877</v>
      </c>
      <c r="H66" s="12">
        <f t="shared" si="5"/>
        <v>0.78082721298801705</v>
      </c>
      <c r="I66" s="12">
        <f t="shared" si="6"/>
        <v>0.1452792780474465</v>
      </c>
      <c r="J66" s="12">
        <f t="shared" si="7"/>
        <v>0.49666879789471735</v>
      </c>
      <c r="K66" s="12">
        <f t="shared" si="8"/>
        <v>0.69165877956083754</v>
      </c>
      <c r="L66" s="12">
        <f t="shared" si="9"/>
        <v>0.70619876636657919</v>
      </c>
    </row>
    <row r="67" spans="2:26" x14ac:dyDescent="0.35">
      <c r="B67" t="s">
        <v>7</v>
      </c>
      <c r="C67">
        <v>195</v>
      </c>
      <c r="D67">
        <v>24</v>
      </c>
      <c r="E67">
        <v>33</v>
      </c>
      <c r="F67">
        <v>7</v>
      </c>
      <c r="G67">
        <v>26</v>
      </c>
      <c r="H67" s="12">
        <f t="shared" si="5"/>
        <v>0.75376884422110557</v>
      </c>
      <c r="I67" s="12">
        <f t="shared" si="6"/>
        <v>1.367334381623026E-2</v>
      </c>
      <c r="J67" s="12">
        <f t="shared" si="7"/>
        <v>3.0578489422622524E-2</v>
      </c>
      <c r="K67" s="12">
        <f t="shared" si="8"/>
        <v>9.222117060811167E-3</v>
      </c>
      <c r="L67" s="12">
        <f t="shared" si="9"/>
        <v>2.0936337429339862E-2</v>
      </c>
    </row>
    <row r="68" spans="2:26" x14ac:dyDescent="0.35">
      <c r="B68" t="s">
        <v>96</v>
      </c>
      <c r="C68">
        <v>127</v>
      </c>
      <c r="D68">
        <v>196</v>
      </c>
      <c r="E68">
        <v>234</v>
      </c>
      <c r="F68" s="58">
        <v>0</v>
      </c>
      <c r="G68" s="58">
        <v>0</v>
      </c>
      <c r="H68" s="12">
        <f t="shared" si="5"/>
        <v>0.49091611905682259</v>
      </c>
      <c r="I68" s="12">
        <f t="shared" si="6"/>
        <v>0.11166564116588044</v>
      </c>
      <c r="J68" s="12">
        <f t="shared" si="7"/>
        <v>0.21682928863314152</v>
      </c>
      <c r="K68" s="12">
        <f t="shared" si="8"/>
        <v>0</v>
      </c>
      <c r="L68" s="12">
        <f t="shared" si="9"/>
        <v>0</v>
      </c>
    </row>
    <row r="69" spans="2:26" x14ac:dyDescent="0.35">
      <c r="B69" t="s">
        <v>8</v>
      </c>
      <c r="C69">
        <v>13</v>
      </c>
      <c r="D69">
        <v>108</v>
      </c>
      <c r="E69">
        <v>73</v>
      </c>
      <c r="F69">
        <v>67</v>
      </c>
      <c r="G69">
        <v>53</v>
      </c>
      <c r="H69" s="12">
        <f t="shared" si="5"/>
        <v>5.0251256281407038E-2</v>
      </c>
      <c r="I69" s="12">
        <f t="shared" si="6"/>
        <v>6.1530047173036166E-2</v>
      </c>
      <c r="J69" s="12">
        <f t="shared" si="7"/>
        <v>6.7643325086407399E-2</v>
      </c>
      <c r="K69" s="12">
        <f t="shared" si="8"/>
        <v>8.8268834724906889E-2</v>
      </c>
      <c r="L69" s="12">
        <f t="shared" si="9"/>
        <v>4.2677918605962026E-2</v>
      </c>
    </row>
    <row r="70" spans="2:26" x14ac:dyDescent="0.35">
      <c r="B70" t="s">
        <v>100</v>
      </c>
      <c r="C70">
        <v>3</v>
      </c>
      <c r="D70" s="58">
        <v>0</v>
      </c>
      <c r="E70">
        <v>10</v>
      </c>
      <c r="F70" s="58">
        <v>0</v>
      </c>
      <c r="G70" s="58">
        <v>0</v>
      </c>
      <c r="H70" s="12">
        <f t="shared" si="5"/>
        <v>1.1596443757247778E-2</v>
      </c>
      <c r="I70" s="12">
        <f t="shared" si="6"/>
        <v>0</v>
      </c>
      <c r="J70" s="12">
        <f t="shared" si="7"/>
        <v>9.2662089159462196E-3</v>
      </c>
      <c r="K70" s="12">
        <f t="shared" si="8"/>
        <v>0</v>
      </c>
      <c r="L70" s="12">
        <f t="shared" si="9"/>
        <v>0</v>
      </c>
      <c r="V70" s="35" t="s">
        <v>75</v>
      </c>
      <c r="W70" s="35" t="s">
        <v>74</v>
      </c>
      <c r="X70" s="35" t="s">
        <v>79</v>
      </c>
      <c r="Y70" s="35" t="s">
        <v>81</v>
      </c>
      <c r="Z70" s="35" t="s">
        <v>80</v>
      </c>
    </row>
    <row r="71" spans="2:26" x14ac:dyDescent="0.35">
      <c r="B71" t="s">
        <v>10</v>
      </c>
      <c r="C71">
        <v>81</v>
      </c>
      <c r="D71">
        <v>50</v>
      </c>
      <c r="E71">
        <v>63</v>
      </c>
      <c r="F71">
        <v>29</v>
      </c>
      <c r="G71">
        <v>88</v>
      </c>
      <c r="H71" s="12">
        <f t="shared" si="5"/>
        <v>0.31310398144569002</v>
      </c>
      <c r="I71" s="12">
        <f t="shared" si="6"/>
        <v>2.8486132950479706E-2</v>
      </c>
      <c r="J71" s="12">
        <f t="shared" si="7"/>
        <v>5.837711617046118E-2</v>
      </c>
      <c r="K71" s="12">
        <f t="shared" si="8"/>
        <v>3.8205913537646262E-2</v>
      </c>
      <c r="L71" s="12">
        <f t="shared" si="9"/>
        <v>7.0861449760842604E-2</v>
      </c>
    </row>
    <row r="72" spans="2:26" x14ac:dyDescent="0.35">
      <c r="B72" t="s">
        <v>57</v>
      </c>
      <c r="C72">
        <v>139</v>
      </c>
      <c r="D72">
        <v>259</v>
      </c>
      <c r="E72">
        <v>492</v>
      </c>
      <c r="F72">
        <v>453</v>
      </c>
      <c r="G72">
        <v>636</v>
      </c>
      <c r="H72" s="12">
        <f t="shared" si="5"/>
        <v>0.53730189408581364</v>
      </c>
      <c r="I72" s="12">
        <f t="shared" si="6"/>
        <v>0.14755816868348487</v>
      </c>
      <c r="J72" s="12">
        <f t="shared" si="7"/>
        <v>0.45589747866455399</v>
      </c>
      <c r="K72" s="12">
        <f t="shared" si="8"/>
        <v>0.59680271836392274</v>
      </c>
      <c r="L72" s="12">
        <f t="shared" si="9"/>
        <v>0.51213502327154425</v>
      </c>
    </row>
    <row r="73" spans="2:26" x14ac:dyDescent="0.35">
      <c r="B73" t="s">
        <v>93</v>
      </c>
      <c r="C73">
        <v>1</v>
      </c>
      <c r="D73">
        <v>18</v>
      </c>
      <c r="E73">
        <v>24</v>
      </c>
      <c r="F73" s="58">
        <v>0</v>
      </c>
      <c r="G73" s="58">
        <v>0</v>
      </c>
      <c r="H73" s="12">
        <f t="shared" si="5"/>
        <v>3.8654812524159259E-3</v>
      </c>
      <c r="I73" s="12">
        <f t="shared" si="6"/>
        <v>1.0255007862172694E-2</v>
      </c>
      <c r="J73" s="12">
        <f t="shared" si="7"/>
        <v>2.2238901398270925E-2</v>
      </c>
      <c r="K73" s="12">
        <f t="shared" si="8"/>
        <v>0</v>
      </c>
      <c r="L73" s="12">
        <f t="shared" si="9"/>
        <v>0</v>
      </c>
    </row>
    <row r="74" spans="2:26" x14ac:dyDescent="0.35">
      <c r="B74" t="s">
        <v>76</v>
      </c>
      <c r="C74">
        <v>2</v>
      </c>
      <c r="D74" s="58">
        <v>0</v>
      </c>
      <c r="E74">
        <v>276</v>
      </c>
      <c r="F74" s="58">
        <v>0</v>
      </c>
      <c r="G74" s="58">
        <v>0</v>
      </c>
      <c r="H74" s="12">
        <f t="shared" si="5"/>
        <v>7.7309625048318517E-3</v>
      </c>
      <c r="I74" s="12">
        <f t="shared" si="6"/>
        <v>0</v>
      </c>
      <c r="J74" s="12">
        <f t="shared" si="7"/>
        <v>0.25574736608011567</v>
      </c>
      <c r="K74" s="12">
        <f t="shared" si="8"/>
        <v>0</v>
      </c>
      <c r="L74" s="12">
        <f t="shared" si="9"/>
        <v>0</v>
      </c>
    </row>
    <row r="75" spans="2:26" x14ac:dyDescent="0.35">
      <c r="B75" t="s">
        <v>91</v>
      </c>
      <c r="C75">
        <v>15</v>
      </c>
      <c r="D75">
        <v>12</v>
      </c>
      <c r="E75">
        <v>6</v>
      </c>
      <c r="F75" s="58">
        <v>0</v>
      </c>
      <c r="G75" s="58">
        <v>0</v>
      </c>
      <c r="H75" s="12">
        <f t="shared" si="5"/>
        <v>5.7982218786238889E-2</v>
      </c>
      <c r="I75" s="12">
        <f t="shared" si="6"/>
        <v>6.8366719081151299E-3</v>
      </c>
      <c r="J75" s="12">
        <f t="shared" si="7"/>
        <v>5.5597253495677313E-3</v>
      </c>
      <c r="K75" s="12">
        <f t="shared" si="8"/>
        <v>0</v>
      </c>
      <c r="L75" s="12">
        <f t="shared" si="9"/>
        <v>0</v>
      </c>
    </row>
    <row r="76" spans="2:26" x14ac:dyDescent="0.35">
      <c r="B76" t="s">
        <v>63</v>
      </c>
      <c r="C76">
        <v>3</v>
      </c>
      <c r="D76">
        <v>4</v>
      </c>
      <c r="E76">
        <v>4</v>
      </c>
      <c r="F76">
        <v>730</v>
      </c>
      <c r="G76">
        <v>25</v>
      </c>
      <c r="H76" s="12">
        <f t="shared" si="5"/>
        <v>1.1596443757247778E-2</v>
      </c>
      <c r="I76" s="12">
        <f t="shared" si="6"/>
        <v>2.2788906360383765E-3</v>
      </c>
      <c r="J76" s="12">
        <f t="shared" si="7"/>
        <v>3.7064835663784875E-3</v>
      </c>
      <c r="K76" s="12">
        <f t="shared" si="8"/>
        <v>0.96173506491316463</v>
      </c>
      <c r="L76" s="12">
        <f t="shared" si="9"/>
        <v>2.0131093682057559E-2</v>
      </c>
    </row>
    <row r="77" spans="2:26" x14ac:dyDescent="0.35">
      <c r="B77" t="s">
        <v>94</v>
      </c>
      <c r="C77">
        <v>12</v>
      </c>
      <c r="D77">
        <v>19</v>
      </c>
      <c r="E77">
        <v>20</v>
      </c>
      <c r="F77" s="58">
        <v>0</v>
      </c>
      <c r="G77" s="58">
        <v>0</v>
      </c>
      <c r="H77" s="12">
        <f t="shared" si="5"/>
        <v>4.6385775028991112E-2</v>
      </c>
      <c r="I77" s="12">
        <f t="shared" si="6"/>
        <v>1.0824730521182288E-2</v>
      </c>
      <c r="J77" s="12">
        <f t="shared" si="7"/>
        <v>1.8532417831892439E-2</v>
      </c>
      <c r="K77" s="12">
        <f t="shared" si="8"/>
        <v>0</v>
      </c>
      <c r="L77" s="12">
        <f t="shared" si="9"/>
        <v>0</v>
      </c>
    </row>
    <row r="78" spans="2:26" x14ac:dyDescent="0.35">
      <c r="B78" t="s">
        <v>86</v>
      </c>
      <c r="C78">
        <v>12</v>
      </c>
      <c r="D78">
        <v>26</v>
      </c>
      <c r="E78">
        <v>37</v>
      </c>
      <c r="F78" s="58">
        <v>0</v>
      </c>
      <c r="G78" s="58">
        <v>0</v>
      </c>
      <c r="H78" s="12">
        <f t="shared" si="5"/>
        <v>4.6385775028991112E-2</v>
      </c>
      <c r="I78" s="12">
        <f t="shared" si="6"/>
        <v>1.4812789134249448E-2</v>
      </c>
      <c r="J78" s="12">
        <f t="shared" si="7"/>
        <v>3.428497298900101E-2</v>
      </c>
      <c r="K78" s="12">
        <f t="shared" si="8"/>
        <v>0</v>
      </c>
      <c r="L78" s="12">
        <f t="shared" si="9"/>
        <v>0</v>
      </c>
    </row>
    <row r="79" spans="2:26" x14ac:dyDescent="0.35">
      <c r="B79" t="s">
        <v>99</v>
      </c>
      <c r="C79">
        <v>6</v>
      </c>
      <c r="D79">
        <v>6</v>
      </c>
      <c r="E79">
        <v>12</v>
      </c>
      <c r="F79" s="58">
        <v>0</v>
      </c>
      <c r="G79" s="58">
        <v>0</v>
      </c>
      <c r="H79" s="12">
        <f t="shared" si="5"/>
        <v>2.3192887514495556E-2</v>
      </c>
      <c r="I79" s="12">
        <f t="shared" si="6"/>
        <v>3.4183359540575649E-3</v>
      </c>
      <c r="J79" s="12">
        <f t="shared" si="7"/>
        <v>1.1119450699135463E-2</v>
      </c>
      <c r="K79" s="12">
        <f t="shared" si="8"/>
        <v>0</v>
      </c>
      <c r="L79" s="12">
        <f t="shared" si="9"/>
        <v>0</v>
      </c>
    </row>
    <row r="80" spans="2:26" x14ac:dyDescent="0.35">
      <c r="B80" t="s">
        <v>13</v>
      </c>
      <c r="C80">
        <v>32</v>
      </c>
      <c r="D80">
        <v>6</v>
      </c>
      <c r="E80">
        <v>5</v>
      </c>
      <c r="F80">
        <v>3</v>
      </c>
      <c r="G80">
        <v>4</v>
      </c>
      <c r="H80" s="12">
        <f t="shared" si="5"/>
        <v>0.12369540007730963</v>
      </c>
      <c r="I80" s="12">
        <f t="shared" si="6"/>
        <v>3.4183359540575649E-3</v>
      </c>
      <c r="J80" s="12">
        <f t="shared" si="7"/>
        <v>4.6331044579731098E-3</v>
      </c>
      <c r="K80" s="12">
        <f t="shared" si="8"/>
        <v>3.9523358832047857E-3</v>
      </c>
      <c r="L80" s="12">
        <f t="shared" si="9"/>
        <v>3.2209749891292092E-3</v>
      </c>
    </row>
    <row r="81" spans="2:12" x14ac:dyDescent="0.35">
      <c r="B81" t="s">
        <v>97</v>
      </c>
      <c r="C81">
        <v>66</v>
      </c>
      <c r="D81">
        <v>15</v>
      </c>
      <c r="E81">
        <v>25</v>
      </c>
      <c r="F81" s="58">
        <v>0</v>
      </c>
      <c r="G81" s="58">
        <v>0</v>
      </c>
      <c r="H81" s="12">
        <f t="shared" si="5"/>
        <v>0.25512176265945108</v>
      </c>
      <c r="I81" s="12">
        <f t="shared" si="6"/>
        <v>8.5458398851439125E-3</v>
      </c>
      <c r="J81" s="12">
        <f t="shared" si="7"/>
        <v>2.3165522289865546E-2</v>
      </c>
      <c r="K81" s="12">
        <f t="shared" si="8"/>
        <v>0</v>
      </c>
      <c r="L81" s="12">
        <f t="shared" si="9"/>
        <v>0</v>
      </c>
    </row>
    <row r="82" spans="2:12" x14ac:dyDescent="0.35">
      <c r="B82" t="s">
        <v>59</v>
      </c>
      <c r="C82">
        <v>93</v>
      </c>
      <c r="D82">
        <v>718</v>
      </c>
      <c r="E82">
        <v>951</v>
      </c>
      <c r="F82">
        <v>314</v>
      </c>
      <c r="G82">
        <v>209</v>
      </c>
      <c r="H82" s="12">
        <f t="shared" si="5"/>
        <v>0.35948975647468112</v>
      </c>
      <c r="I82" s="12">
        <f t="shared" si="6"/>
        <v>0.40906086916888856</v>
      </c>
      <c r="J82" s="12">
        <f t="shared" si="7"/>
        <v>0.88121646790648545</v>
      </c>
      <c r="K82" s="12">
        <f t="shared" si="8"/>
        <v>0.41367782244210094</v>
      </c>
      <c r="L82" s="12">
        <f t="shared" si="9"/>
        <v>0.1682959431820012</v>
      </c>
    </row>
    <row r="83" spans="2:12" x14ac:dyDescent="0.35">
      <c r="B83" t="s">
        <v>84</v>
      </c>
      <c r="C83">
        <v>34</v>
      </c>
      <c r="D83">
        <v>812</v>
      </c>
      <c r="E83">
        <v>698</v>
      </c>
      <c r="F83">
        <v>42</v>
      </c>
      <c r="G83">
        <v>35</v>
      </c>
      <c r="H83" s="12">
        <f t="shared" si="5"/>
        <v>0.13142636258214146</v>
      </c>
      <c r="I83" s="12">
        <f t="shared" si="6"/>
        <v>0.46261479911579045</v>
      </c>
      <c r="J83" s="12">
        <f t="shared" si="7"/>
        <v>0.64678138233304605</v>
      </c>
      <c r="K83" s="12">
        <f t="shared" si="8"/>
        <v>5.5332702364867002E-2</v>
      </c>
      <c r="L83" s="12">
        <f t="shared" si="9"/>
        <v>2.8183531154880582E-2</v>
      </c>
    </row>
    <row r="84" spans="2:12" x14ac:dyDescent="0.35">
      <c r="B84" t="s">
        <v>18</v>
      </c>
      <c r="C84">
        <v>42</v>
      </c>
      <c r="D84">
        <v>16</v>
      </c>
      <c r="E84">
        <v>16</v>
      </c>
      <c r="F84">
        <v>109</v>
      </c>
      <c r="G84">
        <v>25</v>
      </c>
      <c r="H84" s="12">
        <f t="shared" si="5"/>
        <v>0.1623502126014689</v>
      </c>
      <c r="I84" s="12">
        <f t="shared" si="6"/>
        <v>9.1155625441535059E-3</v>
      </c>
      <c r="J84" s="12">
        <f t="shared" si="7"/>
        <v>1.482593426551395E-2</v>
      </c>
      <c r="K84" s="12">
        <f t="shared" si="8"/>
        <v>0.14360153708977388</v>
      </c>
      <c r="L84" s="12">
        <f t="shared" si="9"/>
        <v>2.0131093682057559E-2</v>
      </c>
    </row>
    <row r="85" spans="2:12" x14ac:dyDescent="0.35">
      <c r="B85" t="s">
        <v>87</v>
      </c>
      <c r="C85">
        <v>8</v>
      </c>
      <c r="D85">
        <v>51</v>
      </c>
      <c r="E85">
        <v>39</v>
      </c>
      <c r="F85" s="58">
        <v>0</v>
      </c>
      <c r="G85" s="58">
        <v>0</v>
      </c>
      <c r="H85" s="12">
        <f t="shared" si="5"/>
        <v>3.0923850019327407E-2</v>
      </c>
      <c r="I85" s="12">
        <f t="shared" si="6"/>
        <v>2.9055855609489301E-2</v>
      </c>
      <c r="J85" s="12">
        <f t="shared" si="7"/>
        <v>3.6138214772190251E-2</v>
      </c>
      <c r="K85" s="12">
        <f t="shared" si="8"/>
        <v>0</v>
      </c>
      <c r="L85" s="12">
        <f t="shared" si="9"/>
        <v>0</v>
      </c>
    </row>
    <row r="86" spans="2:12" x14ac:dyDescent="0.35">
      <c r="B86" t="s">
        <v>92</v>
      </c>
      <c r="C86">
        <v>9</v>
      </c>
      <c r="D86">
        <v>8</v>
      </c>
      <c r="E86">
        <v>5</v>
      </c>
      <c r="F86" s="58">
        <v>0</v>
      </c>
      <c r="G86" s="58">
        <v>0</v>
      </c>
      <c r="H86" s="12">
        <f t="shared" si="5"/>
        <v>3.4789331271743329E-2</v>
      </c>
      <c r="I86" s="12">
        <f t="shared" si="6"/>
        <v>4.557781272076753E-3</v>
      </c>
      <c r="J86" s="12">
        <f t="shared" si="7"/>
        <v>4.6331044579731098E-3</v>
      </c>
      <c r="K86" s="12">
        <f t="shared" si="8"/>
        <v>0</v>
      </c>
      <c r="L86" s="12">
        <f t="shared" si="9"/>
        <v>0</v>
      </c>
    </row>
    <row r="87" spans="2:12" x14ac:dyDescent="0.35">
      <c r="B87" t="s">
        <v>19</v>
      </c>
      <c r="C87">
        <v>45</v>
      </c>
      <c r="D87">
        <v>66</v>
      </c>
      <c r="E87">
        <v>68</v>
      </c>
      <c r="F87">
        <v>57</v>
      </c>
      <c r="G87">
        <v>99</v>
      </c>
      <c r="H87" s="12">
        <f t="shared" si="5"/>
        <v>0.17394665635871667</v>
      </c>
      <c r="I87" s="12">
        <f t="shared" si="6"/>
        <v>3.7601695494633214E-2</v>
      </c>
      <c r="J87" s="12">
        <f t="shared" si="7"/>
        <v>6.3010220628434283E-2</v>
      </c>
      <c r="K87" s="12">
        <f t="shared" si="8"/>
        <v>7.5094381780890937E-2</v>
      </c>
      <c r="L87" s="12">
        <f t="shared" si="9"/>
        <v>7.9719130980947933E-2</v>
      </c>
    </row>
    <row r="88" spans="2:12" x14ac:dyDescent="0.35">
      <c r="B88" t="s">
        <v>101</v>
      </c>
      <c r="C88">
        <v>35</v>
      </c>
      <c r="D88">
        <v>29</v>
      </c>
      <c r="E88">
        <v>21</v>
      </c>
      <c r="F88" s="58">
        <v>0</v>
      </c>
      <c r="G88" s="58">
        <v>0</v>
      </c>
      <c r="H88" s="12">
        <f t="shared" si="5"/>
        <v>0.13529184383455739</v>
      </c>
      <c r="I88" s="12">
        <f t="shared" si="6"/>
        <v>1.652195711127823E-2</v>
      </c>
      <c r="J88" s="12">
        <f t="shared" si="7"/>
        <v>1.945903872348706E-2</v>
      </c>
      <c r="K88" s="12">
        <f t="shared" si="8"/>
        <v>0</v>
      </c>
      <c r="L88" s="12">
        <f t="shared" si="9"/>
        <v>0</v>
      </c>
    </row>
    <row r="89" spans="2:12" x14ac:dyDescent="0.35">
      <c r="B89" t="s">
        <v>22</v>
      </c>
      <c r="C89">
        <v>25</v>
      </c>
      <c r="D89">
        <v>44</v>
      </c>
      <c r="E89">
        <v>27</v>
      </c>
      <c r="F89">
        <v>28</v>
      </c>
      <c r="G89">
        <v>19</v>
      </c>
      <c r="H89" s="12">
        <f t="shared" si="5"/>
        <v>9.663703131039815E-2</v>
      </c>
      <c r="I89" s="12">
        <f t="shared" si="6"/>
        <v>2.5067796996422143E-2</v>
      </c>
      <c r="J89" s="12">
        <f t="shared" si="7"/>
        <v>2.501876407305479E-2</v>
      </c>
      <c r="K89" s="12">
        <f t="shared" si="8"/>
        <v>3.6888468243244668E-2</v>
      </c>
      <c r="L89" s="12">
        <f t="shared" si="9"/>
        <v>1.5299631198363745E-2</v>
      </c>
    </row>
    <row r="90" spans="2:12" x14ac:dyDescent="0.35">
      <c r="B90" t="s">
        <v>65</v>
      </c>
      <c r="C90">
        <v>91</v>
      </c>
      <c r="D90">
        <v>272</v>
      </c>
      <c r="E90">
        <v>621</v>
      </c>
      <c r="F90">
        <v>663</v>
      </c>
      <c r="G90">
        <v>1186</v>
      </c>
      <c r="H90" s="12">
        <f t="shared" ref="H90:H118" si="10">C90*100/C$25</f>
        <v>0.35175879396984927</v>
      </c>
      <c r="I90" s="12">
        <f t="shared" ref="I90:I118" si="11">D90*100/D$25</f>
        <v>0.15496456325060962</v>
      </c>
      <c r="J90" s="12">
        <f t="shared" ref="J90:J118" si="12">E90*100/E$25</f>
        <v>0.57543157368026021</v>
      </c>
      <c r="K90" s="12">
        <f t="shared" ref="K90:K118" si="13">F90*100/F$25</f>
        <v>0.87346623018825775</v>
      </c>
      <c r="L90" s="12">
        <f t="shared" ref="L90:L118" si="14">G90*100/G$25</f>
        <v>0.95501908427681059</v>
      </c>
    </row>
    <row r="91" spans="2:12" x14ac:dyDescent="0.35">
      <c r="B91" t="s">
        <v>24</v>
      </c>
      <c r="C91">
        <v>9</v>
      </c>
      <c r="D91">
        <v>58</v>
      </c>
      <c r="E91">
        <v>90</v>
      </c>
      <c r="F91">
        <v>85</v>
      </c>
      <c r="G91">
        <v>22</v>
      </c>
      <c r="H91" s="12">
        <f t="shared" si="10"/>
        <v>3.4789331271743329E-2</v>
      </c>
      <c r="I91" s="12">
        <f t="shared" si="11"/>
        <v>3.304391422255646E-2</v>
      </c>
      <c r="J91" s="12">
        <f t="shared" si="12"/>
        <v>8.3395880243515977E-2</v>
      </c>
      <c r="K91" s="12">
        <f t="shared" si="13"/>
        <v>0.11198285002413561</v>
      </c>
      <c r="L91" s="12">
        <f t="shared" si="14"/>
        <v>1.7715362440210651E-2</v>
      </c>
    </row>
    <row r="92" spans="2:12" x14ac:dyDescent="0.35">
      <c r="B92" t="s">
        <v>104</v>
      </c>
      <c r="C92">
        <v>16</v>
      </c>
      <c r="D92">
        <v>16</v>
      </c>
      <c r="E92">
        <v>24</v>
      </c>
      <c r="F92" s="58">
        <v>0</v>
      </c>
      <c r="G92" s="58">
        <v>0</v>
      </c>
      <c r="H92" s="12">
        <f t="shared" si="10"/>
        <v>6.1847700038654814E-2</v>
      </c>
      <c r="I92" s="12">
        <f t="shared" si="11"/>
        <v>9.1155625441535059E-3</v>
      </c>
      <c r="J92" s="12">
        <f t="shared" si="12"/>
        <v>2.2238901398270925E-2</v>
      </c>
      <c r="K92" s="12">
        <f t="shared" si="13"/>
        <v>0</v>
      </c>
      <c r="L92" s="12">
        <f t="shared" si="14"/>
        <v>0</v>
      </c>
    </row>
    <row r="93" spans="2:12" x14ac:dyDescent="0.35">
      <c r="B93" t="s">
        <v>107</v>
      </c>
      <c r="C93">
        <v>129</v>
      </c>
      <c r="D93">
        <v>4</v>
      </c>
      <c r="E93">
        <v>10</v>
      </c>
      <c r="F93" s="58">
        <v>0</v>
      </c>
      <c r="G93">
        <v>8</v>
      </c>
      <c r="H93" s="12">
        <f t="shared" si="10"/>
        <v>0.49864708156165444</v>
      </c>
      <c r="I93" s="12">
        <f t="shared" si="11"/>
        <v>2.2788906360383765E-3</v>
      </c>
      <c r="J93" s="12">
        <f t="shared" si="12"/>
        <v>9.2662089159462196E-3</v>
      </c>
      <c r="K93" s="12">
        <f t="shared" si="13"/>
        <v>0</v>
      </c>
      <c r="L93" s="12">
        <f t="shared" si="14"/>
        <v>6.4419499782584185E-3</v>
      </c>
    </row>
    <row r="94" spans="2:12" x14ac:dyDescent="0.35">
      <c r="B94" t="s">
        <v>28</v>
      </c>
      <c r="C94">
        <v>6</v>
      </c>
      <c r="D94">
        <v>28</v>
      </c>
      <c r="E94">
        <v>29</v>
      </c>
      <c r="F94">
        <v>32</v>
      </c>
      <c r="G94">
        <v>19</v>
      </c>
      <c r="H94" s="12">
        <f t="shared" si="10"/>
        <v>2.3192887514495556E-2</v>
      </c>
      <c r="I94" s="12">
        <f t="shared" si="11"/>
        <v>1.5952234452268635E-2</v>
      </c>
      <c r="J94" s="12">
        <f t="shared" si="12"/>
        <v>2.6872005856244035E-2</v>
      </c>
      <c r="K94" s="12">
        <f t="shared" si="13"/>
        <v>4.215824942085105E-2</v>
      </c>
      <c r="L94" s="12">
        <f t="shared" si="14"/>
        <v>1.5299631198363745E-2</v>
      </c>
    </row>
    <row r="95" spans="2:12" x14ac:dyDescent="0.35">
      <c r="B95" t="s">
        <v>29</v>
      </c>
      <c r="C95">
        <v>20</v>
      </c>
      <c r="D95">
        <v>18</v>
      </c>
      <c r="E95">
        <v>31</v>
      </c>
      <c r="F95">
        <v>146</v>
      </c>
      <c r="G95">
        <v>14</v>
      </c>
      <c r="H95" s="12">
        <f t="shared" si="10"/>
        <v>7.7309625048318509E-2</v>
      </c>
      <c r="I95" s="12">
        <f t="shared" si="11"/>
        <v>1.0255007862172694E-2</v>
      </c>
      <c r="J95" s="12">
        <f t="shared" si="12"/>
        <v>2.872524763943328E-2</v>
      </c>
      <c r="K95" s="12">
        <f t="shared" si="13"/>
        <v>0.19234701298263293</v>
      </c>
      <c r="L95" s="12">
        <f t="shared" si="14"/>
        <v>1.1273412461952233E-2</v>
      </c>
    </row>
    <row r="96" spans="2:12" x14ac:dyDescent="0.35">
      <c r="B96" t="s">
        <v>30</v>
      </c>
      <c r="C96">
        <v>33</v>
      </c>
      <c r="D96">
        <v>118</v>
      </c>
      <c r="E96">
        <v>238</v>
      </c>
      <c r="F96">
        <v>197</v>
      </c>
      <c r="G96">
        <v>265</v>
      </c>
      <c r="H96" s="12">
        <f t="shared" si="10"/>
        <v>0.12756088132972554</v>
      </c>
      <c r="I96" s="12">
        <f t="shared" si="11"/>
        <v>6.7227273763132103E-2</v>
      </c>
      <c r="J96" s="12">
        <f t="shared" si="12"/>
        <v>0.22053577219952</v>
      </c>
      <c r="K96" s="12">
        <f t="shared" si="13"/>
        <v>0.25953672299711428</v>
      </c>
      <c r="L96" s="12">
        <f t="shared" si="14"/>
        <v>0.21338959302981012</v>
      </c>
    </row>
    <row r="97" spans="2:12" x14ac:dyDescent="0.35">
      <c r="B97" t="s">
        <v>108</v>
      </c>
      <c r="C97" s="58">
        <v>0</v>
      </c>
      <c r="D97">
        <v>496</v>
      </c>
      <c r="E97">
        <v>40</v>
      </c>
      <c r="F97" s="58">
        <v>0</v>
      </c>
      <c r="G97">
        <v>49</v>
      </c>
      <c r="H97" s="12">
        <f t="shared" si="10"/>
        <v>0</v>
      </c>
      <c r="I97" s="12">
        <f t="shared" si="11"/>
        <v>0.28258243886875867</v>
      </c>
      <c r="J97" s="12">
        <f t="shared" si="12"/>
        <v>3.7064835663784879E-2</v>
      </c>
      <c r="K97" s="12">
        <f t="shared" si="13"/>
        <v>0</v>
      </c>
      <c r="L97" s="12">
        <f t="shared" si="14"/>
        <v>3.9456943616832815E-2</v>
      </c>
    </row>
    <row r="98" spans="2:12" x14ac:dyDescent="0.35">
      <c r="B98" t="s">
        <v>110</v>
      </c>
      <c r="C98" s="58">
        <v>0</v>
      </c>
      <c r="D98">
        <v>10</v>
      </c>
      <c r="E98" s="58">
        <v>0</v>
      </c>
      <c r="F98">
        <v>17</v>
      </c>
      <c r="G98">
        <v>437</v>
      </c>
      <c r="H98" s="12">
        <f t="shared" si="10"/>
        <v>0</v>
      </c>
      <c r="I98" s="12">
        <f t="shared" si="11"/>
        <v>5.6972265900959414E-3</v>
      </c>
      <c r="J98" s="12">
        <f t="shared" si="12"/>
        <v>0</v>
      </c>
      <c r="K98" s="12">
        <f t="shared" si="13"/>
        <v>2.2396570004827122E-2</v>
      </c>
      <c r="L98" s="12">
        <f t="shared" si="14"/>
        <v>0.35189151756236614</v>
      </c>
    </row>
    <row r="99" spans="2:12" x14ac:dyDescent="0.35">
      <c r="B99" t="s">
        <v>33</v>
      </c>
      <c r="C99">
        <v>25</v>
      </c>
      <c r="D99">
        <v>61</v>
      </c>
      <c r="E99">
        <v>73</v>
      </c>
      <c r="F99">
        <v>72</v>
      </c>
      <c r="G99">
        <v>100</v>
      </c>
      <c r="H99" s="12">
        <f t="shared" si="10"/>
        <v>9.663703131039815E-2</v>
      </c>
      <c r="I99" s="12">
        <f t="shared" si="11"/>
        <v>3.4753082199585242E-2</v>
      </c>
      <c r="J99" s="12">
        <f t="shared" si="12"/>
        <v>6.7643325086407399E-2</v>
      </c>
      <c r="K99" s="12">
        <f t="shared" si="13"/>
        <v>9.4856061196914865E-2</v>
      </c>
      <c r="L99" s="12">
        <f t="shared" si="14"/>
        <v>8.0524374728230236E-2</v>
      </c>
    </row>
    <row r="100" spans="2:12" x14ac:dyDescent="0.35">
      <c r="B100" t="s">
        <v>88</v>
      </c>
      <c r="C100">
        <v>17</v>
      </c>
      <c r="D100">
        <v>37</v>
      </c>
      <c r="E100">
        <v>64</v>
      </c>
      <c r="F100" s="58">
        <v>0</v>
      </c>
      <c r="G100" s="58">
        <v>0</v>
      </c>
      <c r="H100" s="12">
        <f t="shared" si="10"/>
        <v>6.5713181291070732E-2</v>
      </c>
      <c r="I100" s="12">
        <f t="shared" si="11"/>
        <v>2.1079738383354984E-2</v>
      </c>
      <c r="J100" s="12">
        <f t="shared" si="12"/>
        <v>5.93037370620558E-2</v>
      </c>
      <c r="K100" s="12">
        <f t="shared" si="13"/>
        <v>0</v>
      </c>
      <c r="L100" s="12">
        <f t="shared" si="14"/>
        <v>0</v>
      </c>
    </row>
    <row r="101" spans="2:12" x14ac:dyDescent="0.35">
      <c r="B101" t="s">
        <v>98</v>
      </c>
      <c r="C101">
        <v>20</v>
      </c>
      <c r="D101">
        <v>30</v>
      </c>
      <c r="E101">
        <v>38</v>
      </c>
      <c r="F101" s="58">
        <v>0</v>
      </c>
      <c r="G101" s="58">
        <v>0</v>
      </c>
      <c r="H101" s="12">
        <f t="shared" si="10"/>
        <v>7.7309625048318509E-2</v>
      </c>
      <c r="I101" s="12">
        <f t="shared" si="11"/>
        <v>1.7091679770287825E-2</v>
      </c>
      <c r="J101" s="12">
        <f t="shared" si="12"/>
        <v>3.5211593880595631E-2</v>
      </c>
      <c r="K101" s="12">
        <f t="shared" si="13"/>
        <v>0</v>
      </c>
      <c r="L101" s="12">
        <f t="shared" si="14"/>
        <v>0</v>
      </c>
    </row>
    <row r="102" spans="2:12" x14ac:dyDescent="0.35">
      <c r="B102" t="s">
        <v>103</v>
      </c>
      <c r="C102">
        <v>11</v>
      </c>
      <c r="D102">
        <v>20</v>
      </c>
      <c r="E102">
        <v>19</v>
      </c>
      <c r="F102" s="58">
        <v>0</v>
      </c>
      <c r="G102" s="58">
        <v>0</v>
      </c>
      <c r="H102" s="12">
        <f t="shared" si="10"/>
        <v>4.2520293776575187E-2</v>
      </c>
      <c r="I102" s="12">
        <f t="shared" si="11"/>
        <v>1.1394453180191883E-2</v>
      </c>
      <c r="J102" s="12">
        <f t="shared" si="12"/>
        <v>1.7605796940297815E-2</v>
      </c>
      <c r="K102" s="12">
        <f t="shared" si="13"/>
        <v>0</v>
      </c>
      <c r="L102" s="12">
        <f t="shared" si="14"/>
        <v>0</v>
      </c>
    </row>
    <row r="103" spans="2:12" x14ac:dyDescent="0.35">
      <c r="B103" t="s">
        <v>90</v>
      </c>
      <c r="C103">
        <v>15</v>
      </c>
      <c r="D103">
        <v>47</v>
      </c>
      <c r="E103">
        <v>43</v>
      </c>
      <c r="F103" s="58">
        <v>0</v>
      </c>
      <c r="G103" s="58">
        <v>0</v>
      </c>
      <c r="H103" s="12">
        <f t="shared" si="10"/>
        <v>5.7982218786238889E-2</v>
      </c>
      <c r="I103" s="12">
        <f t="shared" si="11"/>
        <v>2.6776964973450924E-2</v>
      </c>
      <c r="J103" s="12">
        <f t="shared" si="12"/>
        <v>3.984469833856874E-2</v>
      </c>
      <c r="K103" s="12">
        <f t="shared" si="13"/>
        <v>0</v>
      </c>
      <c r="L103" s="12">
        <f t="shared" si="14"/>
        <v>0</v>
      </c>
    </row>
    <row r="104" spans="2:12" x14ac:dyDescent="0.35">
      <c r="B104" t="s">
        <v>39</v>
      </c>
      <c r="C104">
        <v>14</v>
      </c>
      <c r="D104">
        <v>48</v>
      </c>
      <c r="E104">
        <v>53</v>
      </c>
      <c r="F104">
        <v>64</v>
      </c>
      <c r="G104">
        <v>25</v>
      </c>
      <c r="H104" s="12">
        <f t="shared" si="10"/>
        <v>5.4116737533822963E-2</v>
      </c>
      <c r="I104" s="12">
        <f t="shared" si="11"/>
        <v>2.7346687632460519E-2</v>
      </c>
      <c r="J104" s="12">
        <f t="shared" si="12"/>
        <v>4.911090725451496E-2</v>
      </c>
      <c r="K104" s="12">
        <f t="shared" si="13"/>
        <v>8.4316498841702101E-2</v>
      </c>
      <c r="L104" s="12">
        <f t="shared" si="14"/>
        <v>2.0131093682057559E-2</v>
      </c>
    </row>
    <row r="105" spans="2:12" x14ac:dyDescent="0.35">
      <c r="B105" t="s">
        <v>89</v>
      </c>
      <c r="C105">
        <v>87</v>
      </c>
      <c r="D105">
        <v>148</v>
      </c>
      <c r="E105">
        <v>220</v>
      </c>
      <c r="F105" s="58">
        <v>0</v>
      </c>
      <c r="G105" s="58">
        <v>0</v>
      </c>
      <c r="H105" s="12">
        <f t="shared" si="10"/>
        <v>0.33629686896018557</v>
      </c>
      <c r="I105" s="12">
        <f t="shared" si="11"/>
        <v>8.4318953533419935E-2</v>
      </c>
      <c r="J105" s="12">
        <f t="shared" si="12"/>
        <v>0.2038565961508168</v>
      </c>
      <c r="K105" s="12">
        <f t="shared" si="13"/>
        <v>0</v>
      </c>
      <c r="L105" s="12">
        <f t="shared" si="14"/>
        <v>0</v>
      </c>
    </row>
    <row r="106" spans="2:12" x14ac:dyDescent="0.35">
      <c r="B106" t="s">
        <v>102</v>
      </c>
      <c r="C106">
        <v>25</v>
      </c>
      <c r="D106">
        <v>62</v>
      </c>
      <c r="E106">
        <v>184</v>
      </c>
      <c r="F106" s="58">
        <v>0</v>
      </c>
      <c r="G106" s="58">
        <v>0</v>
      </c>
      <c r="H106" s="12">
        <f t="shared" si="10"/>
        <v>9.663703131039815E-2</v>
      </c>
      <c r="I106" s="12">
        <f t="shared" si="11"/>
        <v>3.5322804858594833E-2</v>
      </c>
      <c r="J106" s="12">
        <f t="shared" si="12"/>
        <v>0.17049824405341044</v>
      </c>
      <c r="K106" s="12">
        <f t="shared" si="13"/>
        <v>0</v>
      </c>
      <c r="L106" s="12">
        <f t="shared" si="14"/>
        <v>0</v>
      </c>
    </row>
    <row r="107" spans="2:12" x14ac:dyDescent="0.35">
      <c r="B107" t="s">
        <v>41</v>
      </c>
      <c r="C107">
        <v>26</v>
      </c>
      <c r="D107">
        <v>82</v>
      </c>
      <c r="E107">
        <v>156</v>
      </c>
      <c r="F107">
        <v>141</v>
      </c>
      <c r="G107">
        <v>95</v>
      </c>
      <c r="H107" s="12">
        <f t="shared" si="10"/>
        <v>0.10050251256281408</v>
      </c>
      <c r="I107" s="12">
        <f t="shared" si="11"/>
        <v>4.6717258038786721E-2</v>
      </c>
      <c r="J107" s="12">
        <f t="shared" si="12"/>
        <v>0.144552859088761</v>
      </c>
      <c r="K107" s="12">
        <f t="shared" si="13"/>
        <v>0.18575978651062494</v>
      </c>
      <c r="L107" s="12">
        <f t="shared" si="14"/>
        <v>7.6498155991818723E-2</v>
      </c>
    </row>
    <row r="108" spans="2:12" x14ac:dyDescent="0.35">
      <c r="B108" t="s">
        <v>95</v>
      </c>
      <c r="C108">
        <v>21</v>
      </c>
      <c r="D108">
        <v>15</v>
      </c>
      <c r="E108">
        <v>29</v>
      </c>
      <c r="F108" s="58">
        <v>0</v>
      </c>
      <c r="G108" s="58">
        <v>0</v>
      </c>
      <c r="H108" s="12">
        <f t="shared" si="10"/>
        <v>8.1175106300734448E-2</v>
      </c>
      <c r="I108" s="12">
        <f t="shared" si="11"/>
        <v>8.5458398851439125E-3</v>
      </c>
      <c r="J108" s="12">
        <f t="shared" si="12"/>
        <v>2.6872005856244035E-2</v>
      </c>
      <c r="K108" s="12">
        <f t="shared" si="13"/>
        <v>0</v>
      </c>
      <c r="L108" s="12">
        <f t="shared" si="14"/>
        <v>0</v>
      </c>
    </row>
    <row r="109" spans="2:12" x14ac:dyDescent="0.35">
      <c r="B109" t="s">
        <v>46</v>
      </c>
      <c r="C109">
        <v>78</v>
      </c>
      <c r="D109">
        <v>132</v>
      </c>
      <c r="E109">
        <v>116</v>
      </c>
      <c r="F109">
        <v>112</v>
      </c>
      <c r="G109">
        <v>136</v>
      </c>
      <c r="H109" s="12">
        <f t="shared" si="10"/>
        <v>0.30150753768844218</v>
      </c>
      <c r="I109" s="12">
        <f t="shared" si="11"/>
        <v>7.5203390989266428E-2</v>
      </c>
      <c r="J109" s="12">
        <f t="shared" si="12"/>
        <v>0.10748802342497614</v>
      </c>
      <c r="K109" s="12">
        <f t="shared" si="13"/>
        <v>0.14755387297297867</v>
      </c>
      <c r="L109" s="12">
        <f t="shared" si="14"/>
        <v>0.10951314963039312</v>
      </c>
    </row>
    <row r="110" spans="2:12" x14ac:dyDescent="0.35">
      <c r="B110" t="s">
        <v>47</v>
      </c>
      <c r="C110">
        <v>46</v>
      </c>
      <c r="D110">
        <v>55</v>
      </c>
      <c r="E110">
        <v>121</v>
      </c>
      <c r="F110">
        <v>152</v>
      </c>
      <c r="G110">
        <v>51</v>
      </c>
      <c r="H110" s="12">
        <f t="shared" si="10"/>
        <v>0.1778121376111326</v>
      </c>
      <c r="I110" s="12">
        <f t="shared" si="11"/>
        <v>3.1334746245527678E-2</v>
      </c>
      <c r="J110" s="12">
        <f t="shared" si="12"/>
        <v>0.11212112788294924</v>
      </c>
      <c r="K110" s="12">
        <f t="shared" si="13"/>
        <v>0.20025168474904248</v>
      </c>
      <c r="L110" s="12">
        <f t="shared" si="14"/>
        <v>4.1067431111397421E-2</v>
      </c>
    </row>
    <row r="111" spans="2:12" x14ac:dyDescent="0.35">
      <c r="B111" t="s">
        <v>49</v>
      </c>
      <c r="C111">
        <v>5</v>
      </c>
      <c r="D111">
        <v>21</v>
      </c>
      <c r="E111">
        <v>38</v>
      </c>
      <c r="F111">
        <v>49</v>
      </c>
      <c r="G111">
        <v>9</v>
      </c>
      <c r="H111" s="12">
        <f t="shared" si="10"/>
        <v>1.9327406262079627E-2</v>
      </c>
      <c r="I111" s="12">
        <f t="shared" si="11"/>
        <v>1.1964175839201476E-2</v>
      </c>
      <c r="J111" s="12">
        <f t="shared" si="12"/>
        <v>3.5211593880595631E-2</v>
      </c>
      <c r="K111" s="12">
        <f t="shared" si="13"/>
        <v>6.4554819425678173E-2</v>
      </c>
      <c r="L111" s="12">
        <f t="shared" si="14"/>
        <v>7.2471937255407211E-3</v>
      </c>
    </row>
    <row r="112" spans="2:12" x14ac:dyDescent="0.35">
      <c r="B112" t="s">
        <v>49</v>
      </c>
      <c r="C112">
        <v>5</v>
      </c>
      <c r="D112">
        <v>21</v>
      </c>
      <c r="E112">
        <v>38</v>
      </c>
      <c r="F112" s="58">
        <v>0</v>
      </c>
      <c r="G112" s="58">
        <v>0</v>
      </c>
      <c r="H112" s="12">
        <f t="shared" si="10"/>
        <v>1.9327406262079627E-2</v>
      </c>
      <c r="I112" s="12">
        <f t="shared" si="11"/>
        <v>1.1964175839201476E-2</v>
      </c>
      <c r="J112" s="12">
        <f t="shared" si="12"/>
        <v>3.5211593880595631E-2</v>
      </c>
      <c r="K112" s="12">
        <f t="shared" si="13"/>
        <v>0</v>
      </c>
      <c r="L112" s="12">
        <f t="shared" si="14"/>
        <v>0</v>
      </c>
    </row>
    <row r="113" spans="1:12" x14ac:dyDescent="0.35">
      <c r="B113" t="s">
        <v>50</v>
      </c>
      <c r="C113">
        <v>182</v>
      </c>
      <c r="D113">
        <v>27</v>
      </c>
      <c r="E113">
        <v>20</v>
      </c>
      <c r="F113">
        <v>24</v>
      </c>
      <c r="G113">
        <v>16</v>
      </c>
      <c r="H113" s="12">
        <f t="shared" si="10"/>
        <v>0.70351758793969854</v>
      </c>
      <c r="I113" s="12">
        <f t="shared" si="11"/>
        <v>1.5382511793259042E-2</v>
      </c>
      <c r="J113" s="12">
        <f t="shared" si="12"/>
        <v>1.8532417831892439E-2</v>
      </c>
      <c r="K113" s="12">
        <f t="shared" si="13"/>
        <v>3.1618687065638286E-2</v>
      </c>
      <c r="L113" s="12">
        <f t="shared" si="14"/>
        <v>1.2883899956516837E-2</v>
      </c>
    </row>
    <row r="114" spans="1:12" x14ac:dyDescent="0.35">
      <c r="B114" t="s">
        <v>66</v>
      </c>
      <c r="C114">
        <v>139</v>
      </c>
      <c r="D114">
        <v>289</v>
      </c>
      <c r="E114">
        <v>650</v>
      </c>
      <c r="F114">
        <v>731</v>
      </c>
      <c r="G114">
        <v>603</v>
      </c>
      <c r="H114" s="12">
        <f t="shared" si="10"/>
        <v>0.53730189408581364</v>
      </c>
      <c r="I114" s="12">
        <f t="shared" si="11"/>
        <v>0.1646498484537727</v>
      </c>
      <c r="J114" s="12">
        <f t="shared" si="12"/>
        <v>0.60230357953650426</v>
      </c>
      <c r="K114" s="12">
        <f t="shared" si="13"/>
        <v>0.96305251020756621</v>
      </c>
      <c r="L114" s="12">
        <f t="shared" si="14"/>
        <v>0.48556197961122832</v>
      </c>
    </row>
    <row r="115" spans="1:12" x14ac:dyDescent="0.35">
      <c r="A115" s="37"/>
      <c r="B115" t="s">
        <v>61</v>
      </c>
      <c r="C115">
        <v>116</v>
      </c>
      <c r="D115">
        <v>232</v>
      </c>
      <c r="E115">
        <v>522</v>
      </c>
      <c r="F115">
        <v>524</v>
      </c>
      <c r="G115">
        <v>736</v>
      </c>
      <c r="H115" s="12">
        <f t="shared" si="10"/>
        <v>0.44839582528024741</v>
      </c>
      <c r="I115" s="12">
        <f t="shared" si="11"/>
        <v>0.13217565689022584</v>
      </c>
      <c r="J115" s="12">
        <f t="shared" si="12"/>
        <v>0.48369610541239261</v>
      </c>
      <c r="K115" s="12">
        <f t="shared" si="13"/>
        <v>0.69034133426643596</v>
      </c>
      <c r="L115" s="12">
        <f t="shared" si="14"/>
        <v>0.59265939799977452</v>
      </c>
    </row>
    <row r="116" spans="1:12" x14ac:dyDescent="0.35">
      <c r="B116" t="s">
        <v>109</v>
      </c>
      <c r="C116" s="58">
        <v>0</v>
      </c>
      <c r="D116">
        <v>7</v>
      </c>
      <c r="E116">
        <v>443</v>
      </c>
      <c r="F116" s="58">
        <v>0</v>
      </c>
      <c r="G116">
        <v>46</v>
      </c>
      <c r="H116" s="12">
        <f t="shared" si="10"/>
        <v>0</v>
      </c>
      <c r="I116" s="12">
        <f t="shared" si="11"/>
        <v>3.9880586130671587E-3</v>
      </c>
      <c r="J116" s="12">
        <f t="shared" si="12"/>
        <v>0.41049305497641747</v>
      </c>
      <c r="K116" s="12">
        <f t="shared" si="13"/>
        <v>0</v>
      </c>
      <c r="L116" s="12">
        <f t="shared" si="14"/>
        <v>3.7041212374985907E-2</v>
      </c>
    </row>
    <row r="117" spans="1:12" x14ac:dyDescent="0.35">
      <c r="B117" t="s">
        <v>53</v>
      </c>
      <c r="C117">
        <v>68</v>
      </c>
      <c r="D117">
        <v>66</v>
      </c>
      <c r="E117">
        <v>211</v>
      </c>
      <c r="F117">
        <v>63</v>
      </c>
      <c r="G117">
        <v>24</v>
      </c>
      <c r="H117" s="12">
        <f t="shared" si="10"/>
        <v>0.26285272516428293</v>
      </c>
      <c r="I117" s="12">
        <f t="shared" si="11"/>
        <v>3.7601695494633214E-2</v>
      </c>
      <c r="J117" s="12">
        <f t="shared" si="12"/>
        <v>0.19551700812646522</v>
      </c>
      <c r="K117" s="12">
        <f t="shared" si="13"/>
        <v>8.29990535473005E-2</v>
      </c>
      <c r="L117" s="12">
        <f t="shared" si="14"/>
        <v>1.9325849934775256E-2</v>
      </c>
    </row>
    <row r="118" spans="1:12" x14ac:dyDescent="0.35">
      <c r="B118" t="s">
        <v>55</v>
      </c>
      <c r="C118">
        <v>32</v>
      </c>
      <c r="D118">
        <v>33</v>
      </c>
      <c r="E118">
        <v>27</v>
      </c>
      <c r="F118">
        <v>10</v>
      </c>
      <c r="G118">
        <v>25</v>
      </c>
      <c r="H118" s="12">
        <f t="shared" si="10"/>
        <v>0.12369540007730963</v>
      </c>
      <c r="I118" s="12">
        <f t="shared" si="11"/>
        <v>1.8800847747316607E-2</v>
      </c>
      <c r="J118" s="12">
        <f t="shared" si="12"/>
        <v>2.501876407305479E-2</v>
      </c>
      <c r="K118" s="12">
        <f t="shared" si="13"/>
        <v>1.3174452944015954E-2</v>
      </c>
      <c r="L118" s="12">
        <f t="shared" si="14"/>
        <v>2.0131093682057559E-2</v>
      </c>
    </row>
    <row r="121" spans="1:12" x14ac:dyDescent="0.35">
      <c r="B121" t="s">
        <v>114</v>
      </c>
      <c r="C121">
        <f>SUM(C52:C118)</f>
        <v>4800</v>
      </c>
      <c r="D121">
        <f t="shared" ref="D121:G121" si="15">SUM(D52:D118)</f>
        <v>10445</v>
      </c>
      <c r="E121">
        <f t="shared" si="15"/>
        <v>11301</v>
      </c>
      <c r="F121">
        <f t="shared" si="15"/>
        <v>10332</v>
      </c>
      <c r="G121">
        <f t="shared" si="15"/>
        <v>11288</v>
      </c>
      <c r="H121" s="20">
        <f t="shared" ref="H121" si="16">C121*100/C$25</f>
        <v>18.554310011596442</v>
      </c>
      <c r="I121" s="20">
        <f t="shared" ref="I121" si="17">D121*100/D$25</f>
        <v>5.9507531733552108</v>
      </c>
      <c r="J121" s="12">
        <f t="shared" ref="J121" si="18">E121*100/E$25</f>
        <v>10.471742695910821</v>
      </c>
      <c r="K121" s="12">
        <f t="shared" ref="K121" si="19">F121*100/F$25</f>
        <v>13.611844781757283</v>
      </c>
      <c r="L121" s="12">
        <f t="shared" ref="L121" si="20">G121*100/G$25</f>
        <v>9.0895914193226286</v>
      </c>
    </row>
  </sheetData>
  <sortState xmlns:xlrd2="http://schemas.microsoft.com/office/spreadsheetml/2017/richdata2" ref="A26:A118">
    <sortCondition descending="1" ref="A26:A118"/>
  </sortState>
  <mergeCells count="1">
    <mergeCell ref="H23:L23"/>
  </mergeCells>
  <conditionalFormatting sqref="H26:L51 H62:L118">
    <cfRule type="cellIs" dxfId="1" priority="2" operator="greaterThan">
      <formula>1</formula>
    </cfRule>
  </conditionalFormatting>
  <conditionalFormatting sqref="H121:L121">
    <cfRule type="cellIs" dxfId="0" priority="1" operator="greaterThan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Raw and processed data</vt:lpstr>
      <vt:lpstr>Affiliation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2024-10-01T14:36:41Z</dcterms:created>
  <dcterms:modified xsi:type="dcterms:W3CDTF">2025-04-16T18:46:05Z</dcterms:modified>
</cp:coreProperties>
</file>