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0c9661624813381/Documents/University_of_Hawaii/SIA_work/EXPORTS/Writings/Organic Matter Supply Model/"/>
    </mc:Choice>
  </mc:AlternateContent>
  <xr:revisionPtr revIDLastSave="29" documentId="8_{CA74E980-7133-447D-BE1F-4F897EC0B940}" xr6:coauthVersionLast="47" xr6:coauthVersionMax="47" xr10:uidLastSave="{E5DEF083-C041-45F6-B259-06CE2BFF6AF2}"/>
  <bookViews>
    <workbookView xWindow="-90" yWindow="-90" windowWidth="19380" windowHeight="11460" xr2:uid="{00000000-000D-0000-FFFF-FFFF00000000}"/>
  </bookViews>
  <sheets>
    <sheet name="Sheet 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2" l="1"/>
  <c r="E30" i="12"/>
  <c r="F32" i="12"/>
  <c r="G32" i="12"/>
  <c r="H32" i="12"/>
  <c r="I32" i="12"/>
  <c r="J32" i="12"/>
  <c r="K32" i="12"/>
  <c r="L32" i="12"/>
  <c r="M32" i="12"/>
  <c r="N32" i="12"/>
  <c r="O32" i="12"/>
  <c r="P32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F30" i="12" l="1"/>
  <c r="G30" i="12"/>
  <c r="H30" i="12"/>
  <c r="I30" i="12"/>
  <c r="J30" i="12"/>
  <c r="K30" i="12"/>
  <c r="L30" i="12"/>
  <c r="M30" i="12"/>
  <c r="N30" i="12"/>
  <c r="O30" i="12"/>
  <c r="P30" i="12"/>
  <c r="Q30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E31" i="12"/>
  <c r="Q33" i="12"/>
  <c r="Q32" i="12"/>
  <c r="G28" i="12"/>
  <c r="G24" i="12"/>
  <c r="M27" i="12"/>
  <c r="K26" i="12"/>
  <c r="Q24" i="12"/>
  <c r="F24" i="12"/>
  <c r="E24" i="12"/>
  <c r="Q28" i="12"/>
  <c r="Q29" i="12"/>
  <c r="E25" i="12"/>
  <c r="E26" i="12"/>
  <c r="H24" i="12"/>
  <c r="I24" i="12"/>
  <c r="J24" i="12"/>
  <c r="K24" i="12"/>
  <c r="L24" i="12"/>
  <c r="M24" i="12"/>
  <c r="N24" i="12"/>
  <c r="O24" i="12"/>
  <c r="P24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F26" i="12"/>
  <c r="G26" i="12"/>
  <c r="H26" i="12"/>
  <c r="I26" i="12"/>
  <c r="J26" i="12"/>
  <c r="L26" i="12"/>
  <c r="M26" i="12"/>
  <c r="N26" i="12"/>
  <c r="O26" i="12"/>
  <c r="P26" i="12"/>
  <c r="Q26" i="12"/>
  <c r="F27" i="12"/>
  <c r="G27" i="12"/>
  <c r="H27" i="12"/>
  <c r="I27" i="12"/>
  <c r="J27" i="12"/>
  <c r="K27" i="12"/>
  <c r="L27" i="12"/>
  <c r="N27" i="12"/>
  <c r="O27" i="12"/>
  <c r="P27" i="12"/>
  <c r="Q27" i="12"/>
  <c r="F28" i="12"/>
  <c r="H28" i="12"/>
  <c r="I28" i="12"/>
  <c r="J28" i="12"/>
  <c r="K28" i="12"/>
  <c r="L28" i="12"/>
  <c r="M28" i="12"/>
  <c r="N28" i="12"/>
  <c r="O28" i="12"/>
  <c r="F29" i="12"/>
  <c r="G29" i="12"/>
  <c r="H29" i="12"/>
  <c r="I29" i="12"/>
  <c r="J29" i="12"/>
  <c r="K29" i="12"/>
  <c r="L29" i="12"/>
  <c r="M29" i="12"/>
  <c r="N29" i="12"/>
  <c r="O29" i="12"/>
  <c r="E27" i="12"/>
  <c r="E28" i="12" l="1"/>
  <c r="E29" i="12"/>
</calcChain>
</file>

<file path=xl/sharedStrings.xml><?xml version="1.0" encoding="utf-8"?>
<sst xmlns="http://schemas.openxmlformats.org/spreadsheetml/2006/main" count="217" uniqueCount="97">
  <si>
    <t>Species</t>
  </si>
  <si>
    <t>Common name</t>
  </si>
  <si>
    <t>Diet</t>
  </si>
  <si>
    <t>Glu</t>
  </si>
  <si>
    <t>Asp</t>
  </si>
  <si>
    <t>Ala</t>
  </si>
  <si>
    <t>Ile</t>
  </si>
  <si>
    <t>Leu</t>
  </si>
  <si>
    <t>Pro</t>
  </si>
  <si>
    <t>Val</t>
  </si>
  <si>
    <t>Gly</t>
  </si>
  <si>
    <t>Ser</t>
  </si>
  <si>
    <t>Phe</t>
  </si>
  <si>
    <t>Lys</t>
  </si>
  <si>
    <t>Met</t>
  </si>
  <si>
    <t>Thr</t>
  </si>
  <si>
    <t>TP</t>
  </si>
  <si>
    <t>Excretion</t>
  </si>
  <si>
    <t>Tissue</t>
  </si>
  <si>
    <t>System</t>
  </si>
  <si>
    <t>Citation</t>
  </si>
  <si>
    <t>Acanthopagrus butcheri (n = 3)</t>
  </si>
  <si>
    <t>southern black bream</t>
  </si>
  <si>
    <t>Hatchery feed</t>
  </si>
  <si>
    <t>ammonia</t>
  </si>
  <si>
    <t>muscle</t>
  </si>
  <si>
    <t>marine</t>
  </si>
  <si>
    <t>Bloomfield, A. L., T. S. Elsdon, B. D. Walther, E. J. Gier, and B. M. Gillanders. 2011. Temperature and diet affect carbon and nitrogen isotopes of fish muscle: can amino acid nitrogen isotopes explain effects? Journal of Experimental Marine Biology and Ecology 399:48-59.</t>
  </si>
  <si>
    <t>Acanthopagrus butcheri (n = 6)</t>
  </si>
  <si>
    <t>Fish meal</t>
  </si>
  <si>
    <t>whole</t>
  </si>
  <si>
    <t>Brachionus plicatilis (n = 2)</t>
  </si>
  <si>
    <t>rotifer</t>
  </si>
  <si>
    <t>green microalgae</t>
  </si>
  <si>
    <t>Chikaraishi, Y., N. O. Ogawa, Y. Kashiyama, Y. Takano, H. Suga, A. Tomitani, H. Miyashita, H. Kitazato, and N. Ohkouchi. 2009. Determination of aquatic food_web structure based on compound_specific nitrogen isotopic composition of amino acids. Limnology and Oceanography: Methods 7:740-750.</t>
  </si>
  <si>
    <t>Paralichthys olivaveus (n = 1)</t>
  </si>
  <si>
    <t>olive flounder</t>
  </si>
  <si>
    <t>Sebastes schlegeli (n = 1)</t>
  </si>
  <si>
    <t>Korean Rockfish</t>
  </si>
  <si>
    <t>Batillus cornutus (n = 1)</t>
  </si>
  <si>
    <t>Japanese turban shell</t>
  </si>
  <si>
    <t>brown macroalgae</t>
  </si>
  <si>
    <t>Shell</t>
  </si>
  <si>
    <t>Chikaraishi, Y., S. A. Steffan, N. O. Ogawa, N. F. Ishikawa, Y. Sasaki, M. Tsuchiya, and N. Ohkouchi. 2014. High_resolution food webs based on nitrogen isotopic composition of amino acids. Ecology and Evolution 4:2423-2449.</t>
  </si>
  <si>
    <t>Haliotis discus (n = 1)</t>
  </si>
  <si>
    <t>disk abalone</t>
  </si>
  <si>
    <t>Omphalius pfeifferi (n = 1)</t>
  </si>
  <si>
    <t>Batillus cornutus (n = 2)</t>
  </si>
  <si>
    <t>Chikaraishi, Y., Y. Kashiyama, N. O. Ogawa, H. Kitazato, and N. Ohkouchi. 2007. Metabolic control of nitrogen isotope composition of amino acids in macroalgae and gastropods: implications for aquatic food web studies. Marine Ecology Progress Series 342:85-90.</t>
  </si>
  <si>
    <t>Haliotis discus (n = 2)</t>
  </si>
  <si>
    <t>Omphalius pfeifferi (n = 2)</t>
  </si>
  <si>
    <t>Litopenaeus vannamei (n = 2)</t>
  </si>
  <si>
    <t>whiteleg shrimp</t>
  </si>
  <si>
    <t>fish pellet</t>
  </si>
  <si>
    <t>Downs, E. E., B. N. Popp, and C. M. Holl. 2014. Nitrogen isotope fractionation and amino acid turnover rates in the Pacific white shrimp Litopenaeus vannamei. Marine Ecology Progress Series 516:239-250.</t>
  </si>
  <si>
    <t>Oxyrrhis marina (n =4)</t>
  </si>
  <si>
    <t>phagotrophic dinoflagellate</t>
  </si>
  <si>
    <t>Gutierrez-Rodriguez, A., M. Decima, B. N. Popp, M. R. Landry. 2014. Isotopic invisibility of protozoan trophic steps in marine food webs. Limnology and Oceanography 59:1590-1598.</t>
  </si>
  <si>
    <t>McClelland, J. W., and J. P. Montoya. 2002. Trophic relationships and the nitrogen isotopic composition of amino acids in plankton. Ecology 83:2173-2180.</t>
  </si>
  <si>
    <t>Fundulus heteroclitus (n = 3)</t>
  </si>
  <si>
    <t>common mummichog</t>
  </si>
  <si>
    <t>plant meal</t>
  </si>
  <si>
    <t>McMahon, K. W., T. Elsdon, S. R. Thorrold, and M. D. McCarthy. 2015a. Trophic discrimination of nitrogen stable isotopes in amino acids varies with diet quality in a marine fish. Limnology and Oceanography 60:1076-1087.</t>
  </si>
  <si>
    <t>plant, fish meal</t>
  </si>
  <si>
    <t>clam</t>
  </si>
  <si>
    <t>Acartia steueri (n = 2)</t>
  </si>
  <si>
    <t>copepod</t>
  </si>
  <si>
    <t>haptophyte microalgae</t>
  </si>
  <si>
    <t>Nakatomi, N., M. Hirahara, N. Natori, T. Toda, and S. Yamamoto. 2014. Change in metabolism and nitrogen isotopic composition of amino acids through egg production of the calanoid copepod Acartia steueri. Research in Organic Geochemsitry 29:61-64.</t>
  </si>
  <si>
    <t>marine gastropod</t>
  </si>
  <si>
    <t>SD</t>
  </si>
  <si>
    <t>Zooplankton</t>
  </si>
  <si>
    <t>mean Δδ15N</t>
  </si>
  <si>
    <t>ciliate</t>
  </si>
  <si>
    <t xml:space="preserve">C. pacificus </t>
  </si>
  <si>
    <t>Oxyrrhis marina (n =1)</t>
  </si>
  <si>
    <t>Favella spp (n =3)</t>
  </si>
  <si>
    <t>Metazoan</t>
  </si>
  <si>
    <t>Protozoan</t>
  </si>
  <si>
    <t>All</t>
  </si>
  <si>
    <t>ProMet</t>
  </si>
  <si>
    <t>d15NAla</t>
  </si>
  <si>
    <t>d15NIle</t>
  </si>
  <si>
    <t>d15NLeu</t>
  </si>
  <si>
    <t>d15NPro</t>
  </si>
  <si>
    <t>d15NVal</t>
  </si>
  <si>
    <t>d15NGly</t>
  </si>
  <si>
    <t>d15NSer</t>
  </si>
  <si>
    <t>d15NPhe</t>
  </si>
  <si>
    <t>d15NLys</t>
  </si>
  <si>
    <t>d15NMet</t>
  </si>
  <si>
    <t>d15NThr</t>
  </si>
  <si>
    <t>d15NGlx</t>
  </si>
  <si>
    <t>d15NAsx</t>
  </si>
  <si>
    <t>Zero</t>
  </si>
  <si>
    <r>
      <t xml:space="preserve">Décima, M. </t>
    </r>
    <r>
      <rPr>
        <i/>
        <sz val="12"/>
        <color rgb="FF000000"/>
        <rFont val="Calibri"/>
        <family val="2"/>
        <scheme val="minor"/>
      </rPr>
      <t>et al.</t>
    </r>
    <r>
      <rPr>
        <sz val="12"/>
        <color rgb="FF000000"/>
        <rFont val="Calibri"/>
        <family val="2"/>
        <scheme val="minor"/>
      </rPr>
      <t xml:space="preserve"> (2017) ‘Alanine δ15N trophic fractionation in heterotrophic protists’, </t>
    </r>
    <r>
      <rPr>
        <i/>
        <sz val="12"/>
        <color rgb="FF000000"/>
        <rFont val="Calibri"/>
        <family val="2"/>
        <scheme val="minor"/>
      </rPr>
      <t>Limnology and Oceanography</t>
    </r>
    <r>
      <rPr>
        <sz val="12"/>
        <color rgb="FF000000"/>
        <rFont val="Calibri"/>
        <family val="2"/>
        <scheme val="minor"/>
      </rPr>
      <t>, 62(5), pp. 2308–2322.</t>
    </r>
  </si>
  <si>
    <t>Fish + Grastropods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</si>
</sst>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4" fillId="0" borderId="0" xfId="0" applyFont="1"/>
    <xf numFmtId="164" fontId="0" fillId="0" borderId="0" xfId="0" applyNumberFormat="1"/>
    <xf numFmtId="0" fontId="18" fillId="0" borderId="0" xfId="0" applyFont="1"/>
    <xf numFmtId="164" fontId="14" fillId="0" borderId="0" xfId="0" applyNumberFormat="1" applyFont="1"/>
    <xf numFmtId="165" fontId="0" fillId="0" borderId="0" xfId="0" applyNumberFormat="1"/>
    <xf numFmtId="0" fontId="19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B8877-FD6E-415C-88BB-18AF329901C1}">
  <dimension ref="A1:Y35"/>
  <sheetViews>
    <sheetView tabSelected="1" zoomScale="40" zoomScaleNormal="40" workbookViewId="0">
      <selection activeCell="W30" sqref="W30"/>
    </sheetView>
  </sheetViews>
  <sheetFormatPr defaultRowHeight="14.75" x14ac:dyDescent="0.75"/>
  <cols>
    <col min="1" max="1" width="26.76953125" bestFit="1" customWidth="1"/>
    <col min="2" max="2" width="24.1328125" bestFit="1" customWidth="1"/>
    <col min="3" max="3" width="16.40625" bestFit="1" customWidth="1"/>
    <col min="4" max="4" width="20.1328125" customWidth="1"/>
    <col min="5" max="5" width="13.76953125" bestFit="1" customWidth="1"/>
  </cols>
  <sheetData>
    <row r="1" spans="1:23" x14ac:dyDescent="0.75">
      <c r="A1" t="s">
        <v>0</v>
      </c>
      <c r="B1" t="s">
        <v>1</v>
      </c>
      <c r="C1" t="s">
        <v>80</v>
      </c>
      <c r="D1" t="s">
        <v>2</v>
      </c>
      <c r="E1" t="s">
        <v>92</v>
      </c>
      <c r="F1" t="s">
        <v>93</v>
      </c>
      <c r="G1" t="s">
        <v>81</v>
      </c>
      <c r="H1" t="s">
        <v>82</v>
      </c>
      <c r="I1" t="s">
        <v>83</v>
      </c>
      <c r="J1" t="s">
        <v>84</v>
      </c>
      <c r="K1" t="s">
        <v>85</v>
      </c>
      <c r="L1" t="s">
        <v>86</v>
      </c>
      <c r="M1" t="s">
        <v>87</v>
      </c>
      <c r="N1" t="s">
        <v>88</v>
      </c>
      <c r="O1" t="s">
        <v>89</v>
      </c>
      <c r="P1" t="s">
        <v>90</v>
      </c>
      <c r="Q1" t="s">
        <v>91</v>
      </c>
      <c r="R1" t="s">
        <v>94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75">
      <c r="A2" t="s">
        <v>21</v>
      </c>
      <c r="B2" t="s">
        <v>22</v>
      </c>
      <c r="C2" t="s">
        <v>77</v>
      </c>
      <c r="D2" t="s">
        <v>23</v>
      </c>
      <c r="E2" s="2">
        <v>10.199999999999999</v>
      </c>
      <c r="F2" s="2">
        <v>6.2</v>
      </c>
      <c r="G2" s="2">
        <v>0.7</v>
      </c>
      <c r="H2" s="2">
        <v>9.6999999999999993</v>
      </c>
      <c r="I2" s="2">
        <v>9.1</v>
      </c>
      <c r="J2" s="2">
        <v>8.5</v>
      </c>
      <c r="K2" s="2">
        <v>-0.4</v>
      </c>
      <c r="L2" s="2">
        <v>-2.5</v>
      </c>
      <c r="M2" s="2">
        <v>3.4</v>
      </c>
      <c r="N2" s="2">
        <v>0.1</v>
      </c>
      <c r="O2" s="2">
        <v>-1.2</v>
      </c>
      <c r="P2" s="2"/>
      <c r="Q2" s="2">
        <v>-10.7</v>
      </c>
      <c r="R2" s="2">
        <v>0</v>
      </c>
      <c r="S2">
        <v>2.5</v>
      </c>
      <c r="T2" t="s">
        <v>24</v>
      </c>
      <c r="U2" t="s">
        <v>25</v>
      </c>
      <c r="V2" t="s">
        <v>26</v>
      </c>
      <c r="W2" t="s">
        <v>27</v>
      </c>
    </row>
    <row r="3" spans="1:23" x14ac:dyDescent="0.75">
      <c r="A3" t="s">
        <v>28</v>
      </c>
      <c r="B3" t="s">
        <v>22</v>
      </c>
      <c r="C3" t="s">
        <v>77</v>
      </c>
      <c r="D3" t="s">
        <v>29</v>
      </c>
      <c r="E3" s="2">
        <v>11.2</v>
      </c>
      <c r="F3" s="2">
        <v>7.2</v>
      </c>
      <c r="G3" s="2">
        <v>5.5</v>
      </c>
      <c r="H3" s="2">
        <v>7.4</v>
      </c>
      <c r="I3" s="2">
        <v>6.1</v>
      </c>
      <c r="J3" s="2">
        <v>6.8</v>
      </c>
      <c r="K3" s="2">
        <v>-1.3</v>
      </c>
      <c r="L3" s="2">
        <v>-0.3</v>
      </c>
      <c r="M3" s="2">
        <v>4</v>
      </c>
      <c r="N3" s="2">
        <v>1.6</v>
      </c>
      <c r="O3" s="2">
        <v>-0.1</v>
      </c>
      <c r="P3" s="2"/>
      <c r="Q3" s="2">
        <v>-10.1</v>
      </c>
      <c r="R3" s="2">
        <v>0</v>
      </c>
      <c r="S3">
        <v>3</v>
      </c>
      <c r="T3" t="s">
        <v>24</v>
      </c>
      <c r="U3" t="s">
        <v>25</v>
      </c>
      <c r="V3" t="s">
        <v>26</v>
      </c>
      <c r="W3" t="s">
        <v>27</v>
      </c>
    </row>
    <row r="4" spans="1:23" x14ac:dyDescent="0.75">
      <c r="A4" t="s">
        <v>35</v>
      </c>
      <c r="B4" t="s">
        <v>36</v>
      </c>
      <c r="C4" t="s">
        <v>77</v>
      </c>
      <c r="D4" t="s">
        <v>32</v>
      </c>
      <c r="E4" s="2">
        <v>9.4</v>
      </c>
      <c r="F4" s="2"/>
      <c r="G4" s="2">
        <v>2.9</v>
      </c>
      <c r="H4" s="2">
        <v>6.5</v>
      </c>
      <c r="I4" s="2">
        <v>5.6</v>
      </c>
      <c r="J4" s="2">
        <v>5.9</v>
      </c>
      <c r="K4" s="2">
        <v>5.3</v>
      </c>
      <c r="L4" s="2">
        <v>12.5</v>
      </c>
      <c r="M4" s="2">
        <v>1.3</v>
      </c>
      <c r="N4" s="2">
        <v>0.7</v>
      </c>
      <c r="O4" s="2"/>
      <c r="P4" s="2"/>
      <c r="Q4" s="2"/>
      <c r="R4" s="2">
        <v>0</v>
      </c>
      <c r="S4">
        <v>3</v>
      </c>
      <c r="T4" t="s">
        <v>24</v>
      </c>
      <c r="U4" t="s">
        <v>25</v>
      </c>
      <c r="V4" t="s">
        <v>26</v>
      </c>
      <c r="W4" t="s">
        <v>34</v>
      </c>
    </row>
    <row r="5" spans="1:23" x14ac:dyDescent="0.75">
      <c r="A5" t="s">
        <v>37</v>
      </c>
      <c r="B5" t="s">
        <v>38</v>
      </c>
      <c r="C5" t="s">
        <v>77</v>
      </c>
      <c r="D5" t="s">
        <v>32</v>
      </c>
      <c r="E5" s="2">
        <v>9</v>
      </c>
      <c r="F5" s="2"/>
      <c r="G5" s="2">
        <v>9.1999999999999993</v>
      </c>
      <c r="H5" s="2">
        <v>4.2</v>
      </c>
      <c r="I5" s="2">
        <v>6.6</v>
      </c>
      <c r="J5" s="2">
        <v>5.9</v>
      </c>
      <c r="K5" s="2">
        <v>3</v>
      </c>
      <c r="L5" s="2">
        <v>3.7</v>
      </c>
      <c r="M5" s="2">
        <v>7.5</v>
      </c>
      <c r="N5" s="2">
        <v>0.2</v>
      </c>
      <c r="O5" s="2"/>
      <c r="P5" s="2"/>
      <c r="Q5" s="2"/>
      <c r="R5" s="2">
        <v>0</v>
      </c>
      <c r="S5">
        <v>3</v>
      </c>
      <c r="T5" t="s">
        <v>24</v>
      </c>
      <c r="U5" t="s">
        <v>25</v>
      </c>
      <c r="V5" t="s">
        <v>26</v>
      </c>
      <c r="W5" t="s">
        <v>34</v>
      </c>
    </row>
    <row r="6" spans="1:23" x14ac:dyDescent="0.75">
      <c r="A6" t="s">
        <v>39</v>
      </c>
      <c r="B6" t="s">
        <v>40</v>
      </c>
      <c r="C6" t="s">
        <v>77</v>
      </c>
      <c r="D6" t="s">
        <v>41</v>
      </c>
      <c r="E6" s="2">
        <v>7.7</v>
      </c>
      <c r="F6" s="2"/>
      <c r="G6" s="2">
        <v>8.3000000000000007</v>
      </c>
      <c r="H6" s="2">
        <v>7.5</v>
      </c>
      <c r="I6" s="2">
        <v>8.3000000000000007</v>
      </c>
      <c r="J6" s="2"/>
      <c r="K6" s="2">
        <v>5.6</v>
      </c>
      <c r="L6" s="2">
        <v>4.7</v>
      </c>
      <c r="M6" s="2">
        <v>6.1</v>
      </c>
      <c r="N6" s="2">
        <v>0.2</v>
      </c>
      <c r="O6" s="2"/>
      <c r="P6" s="2"/>
      <c r="Q6" s="2"/>
      <c r="R6" s="2">
        <v>0</v>
      </c>
      <c r="S6">
        <v>2</v>
      </c>
      <c r="T6" t="s">
        <v>24</v>
      </c>
      <c r="U6" t="s">
        <v>42</v>
      </c>
      <c r="V6" t="s">
        <v>26</v>
      </c>
      <c r="W6" t="s">
        <v>43</v>
      </c>
    </row>
    <row r="7" spans="1:23" x14ac:dyDescent="0.75">
      <c r="A7" t="s">
        <v>44</v>
      </c>
      <c r="B7" t="s">
        <v>45</v>
      </c>
      <c r="C7" t="s">
        <v>77</v>
      </c>
      <c r="D7" t="s">
        <v>41</v>
      </c>
      <c r="E7" s="2">
        <v>4.9000000000000004</v>
      </c>
      <c r="F7" s="2"/>
      <c r="G7" s="2">
        <v>4.8</v>
      </c>
      <c r="H7" s="2">
        <v>2.1</v>
      </c>
      <c r="I7" s="2">
        <v>0.9</v>
      </c>
      <c r="J7" s="2">
        <v>3.7</v>
      </c>
      <c r="K7" s="2">
        <v>3.1</v>
      </c>
      <c r="L7" s="2">
        <v>3.4</v>
      </c>
      <c r="M7" s="2">
        <v>-1.5</v>
      </c>
      <c r="N7" s="2">
        <v>-0.6</v>
      </c>
      <c r="O7" s="2"/>
      <c r="P7" s="2"/>
      <c r="Q7" s="2"/>
      <c r="R7" s="2">
        <v>0</v>
      </c>
      <c r="S7">
        <v>2</v>
      </c>
      <c r="T7" t="s">
        <v>24</v>
      </c>
      <c r="U7" t="s">
        <v>42</v>
      </c>
      <c r="V7" t="s">
        <v>26</v>
      </c>
      <c r="W7" t="s">
        <v>43</v>
      </c>
    </row>
    <row r="8" spans="1:23" x14ac:dyDescent="0.75">
      <c r="A8" t="s">
        <v>46</v>
      </c>
      <c r="B8" t="s">
        <v>69</v>
      </c>
      <c r="C8" t="s">
        <v>77</v>
      </c>
      <c r="D8" t="s">
        <v>41</v>
      </c>
      <c r="E8" s="2">
        <v>6.8</v>
      </c>
      <c r="F8" s="2"/>
      <c r="G8" s="2">
        <v>7.5</v>
      </c>
      <c r="H8" s="2">
        <v>2.6</v>
      </c>
      <c r="I8" s="2">
        <v>3.9</v>
      </c>
      <c r="J8" s="2">
        <v>2.1</v>
      </c>
      <c r="K8" s="2">
        <v>2.4</v>
      </c>
      <c r="L8" s="2">
        <v>3.8</v>
      </c>
      <c r="M8" s="2">
        <v>1.7</v>
      </c>
      <c r="N8" s="2">
        <v>-0.4</v>
      </c>
      <c r="O8" s="2"/>
      <c r="P8" s="2"/>
      <c r="Q8" s="2"/>
      <c r="R8" s="2">
        <v>0</v>
      </c>
      <c r="S8">
        <v>2</v>
      </c>
      <c r="T8" t="s">
        <v>24</v>
      </c>
      <c r="U8" t="s">
        <v>42</v>
      </c>
      <c r="V8" t="s">
        <v>26</v>
      </c>
      <c r="W8" t="s">
        <v>43</v>
      </c>
    </row>
    <row r="9" spans="1:23" x14ac:dyDescent="0.75">
      <c r="A9" t="s">
        <v>47</v>
      </c>
      <c r="B9" t="s">
        <v>40</v>
      </c>
      <c r="C9" t="s">
        <v>77</v>
      </c>
      <c r="D9" t="s">
        <v>41</v>
      </c>
      <c r="E9" s="2">
        <v>9.8000000000000007</v>
      </c>
      <c r="F9" s="2"/>
      <c r="G9" s="2">
        <v>8.9</v>
      </c>
      <c r="H9" s="2">
        <v>8.5</v>
      </c>
      <c r="I9" s="2">
        <v>8.6999999999999993</v>
      </c>
      <c r="J9" s="2">
        <v>7.8</v>
      </c>
      <c r="K9" s="2">
        <v>7.4</v>
      </c>
      <c r="L9" s="2">
        <v>6</v>
      </c>
      <c r="M9" s="2">
        <v>8.9</v>
      </c>
      <c r="N9" s="2">
        <v>0.9</v>
      </c>
      <c r="O9" s="2"/>
      <c r="P9" s="2">
        <v>1.1000000000000001</v>
      </c>
      <c r="Q9" s="2"/>
      <c r="R9" s="2">
        <v>0</v>
      </c>
      <c r="S9">
        <v>2</v>
      </c>
      <c r="T9" t="s">
        <v>24</v>
      </c>
      <c r="U9" t="s">
        <v>25</v>
      </c>
      <c r="V9" t="s">
        <v>26</v>
      </c>
      <c r="W9" t="s">
        <v>48</v>
      </c>
    </row>
    <row r="10" spans="1:23" x14ac:dyDescent="0.75">
      <c r="A10" t="s">
        <v>49</v>
      </c>
      <c r="B10" t="s">
        <v>45</v>
      </c>
      <c r="C10" t="s">
        <v>77</v>
      </c>
      <c r="D10" t="s">
        <v>41</v>
      </c>
      <c r="E10" s="2">
        <v>6.6</v>
      </c>
      <c r="F10" s="2"/>
      <c r="G10" s="2">
        <v>5</v>
      </c>
      <c r="H10" s="2">
        <v>3.8</v>
      </c>
      <c r="I10" s="2">
        <v>2.2000000000000002</v>
      </c>
      <c r="J10" s="2">
        <v>6.5</v>
      </c>
      <c r="K10" s="2">
        <v>5.0999999999999996</v>
      </c>
      <c r="L10" s="2">
        <v>3.9</v>
      </c>
      <c r="M10" s="2">
        <v>1.3</v>
      </c>
      <c r="N10" s="2">
        <v>0.2</v>
      </c>
      <c r="O10" s="2"/>
      <c r="P10" s="2">
        <v>-0.1</v>
      </c>
      <c r="Q10" s="2"/>
      <c r="R10" s="2">
        <v>0</v>
      </c>
      <c r="S10">
        <v>2</v>
      </c>
      <c r="T10" t="s">
        <v>24</v>
      </c>
      <c r="U10" t="s">
        <v>25</v>
      </c>
      <c r="V10" t="s">
        <v>26</v>
      </c>
      <c r="W10" t="s">
        <v>48</v>
      </c>
    </row>
    <row r="11" spans="1:23" x14ac:dyDescent="0.75">
      <c r="A11" t="s">
        <v>50</v>
      </c>
      <c r="B11" t="s">
        <v>69</v>
      </c>
      <c r="C11" t="s">
        <v>77</v>
      </c>
      <c r="D11" t="s">
        <v>41</v>
      </c>
      <c r="E11" s="2">
        <v>8.1</v>
      </c>
      <c r="F11" s="2"/>
      <c r="G11" s="2">
        <v>7.5</v>
      </c>
      <c r="H11" s="2">
        <v>3.2</v>
      </c>
      <c r="I11" s="2">
        <v>5</v>
      </c>
      <c r="J11" s="2">
        <v>5.4</v>
      </c>
      <c r="K11" s="2">
        <v>3.8</v>
      </c>
      <c r="L11" s="2">
        <v>4.7</v>
      </c>
      <c r="M11" s="2">
        <v>4.2</v>
      </c>
      <c r="N11" s="2">
        <v>0.3</v>
      </c>
      <c r="O11" s="2"/>
      <c r="P11" s="2">
        <v>0.5</v>
      </c>
      <c r="Q11" s="2"/>
      <c r="R11" s="2">
        <v>0</v>
      </c>
      <c r="S11">
        <v>2</v>
      </c>
      <c r="T11" t="s">
        <v>24</v>
      </c>
      <c r="U11" t="s">
        <v>25</v>
      </c>
      <c r="V11" t="s">
        <v>26</v>
      </c>
      <c r="W11" t="s">
        <v>48</v>
      </c>
    </row>
    <row r="12" spans="1:23" x14ac:dyDescent="0.75">
      <c r="A12" t="s">
        <v>59</v>
      </c>
      <c r="B12" t="s">
        <v>60</v>
      </c>
      <c r="C12" t="s">
        <v>77</v>
      </c>
      <c r="D12" t="s">
        <v>61</v>
      </c>
      <c r="E12" s="2">
        <v>10.8</v>
      </c>
      <c r="F12" s="2">
        <v>8.5</v>
      </c>
      <c r="G12" s="2">
        <v>11.7</v>
      </c>
      <c r="H12" s="2">
        <v>9.4</v>
      </c>
      <c r="I12" s="2">
        <v>10</v>
      </c>
      <c r="J12" s="2">
        <v>7.3</v>
      </c>
      <c r="K12" s="2">
        <v>8.8000000000000007</v>
      </c>
      <c r="L12" s="2">
        <v>1</v>
      </c>
      <c r="M12" s="2">
        <v>1.5</v>
      </c>
      <c r="N12" s="2">
        <v>0.4</v>
      </c>
      <c r="O12" s="2">
        <v>3</v>
      </c>
      <c r="P12" s="2"/>
      <c r="Q12" s="2">
        <v>-7.2</v>
      </c>
      <c r="R12" s="2">
        <v>0</v>
      </c>
      <c r="S12">
        <v>2</v>
      </c>
      <c r="T12" t="s">
        <v>24</v>
      </c>
      <c r="U12" t="s">
        <v>25</v>
      </c>
      <c r="V12" t="s">
        <v>26</v>
      </c>
      <c r="W12" t="s">
        <v>62</v>
      </c>
    </row>
    <row r="13" spans="1:23" x14ac:dyDescent="0.75">
      <c r="A13" t="s">
        <v>59</v>
      </c>
      <c r="B13" t="s">
        <v>60</v>
      </c>
      <c r="C13" t="s">
        <v>77</v>
      </c>
      <c r="D13" t="s">
        <v>63</v>
      </c>
      <c r="E13" s="2">
        <v>7.3</v>
      </c>
      <c r="F13" s="2">
        <v>7</v>
      </c>
      <c r="G13" s="2">
        <v>7.5</v>
      </c>
      <c r="H13" s="2">
        <v>6.4</v>
      </c>
      <c r="I13" s="2">
        <v>6.6</v>
      </c>
      <c r="J13" s="2">
        <v>7</v>
      </c>
      <c r="K13" s="2">
        <v>7.6</v>
      </c>
      <c r="L13" s="2">
        <v>-0.1</v>
      </c>
      <c r="M13" s="2">
        <v>0.2</v>
      </c>
      <c r="N13" s="2">
        <v>0.1</v>
      </c>
      <c r="O13" s="2">
        <v>1.8</v>
      </c>
      <c r="P13" s="2"/>
      <c r="Q13" s="2">
        <v>-4.0999999999999996</v>
      </c>
      <c r="R13" s="2">
        <v>0</v>
      </c>
      <c r="S13">
        <v>3</v>
      </c>
      <c r="T13" t="s">
        <v>24</v>
      </c>
      <c r="U13" t="s">
        <v>25</v>
      </c>
      <c r="V13" t="s">
        <v>26</v>
      </c>
      <c r="W13" t="s">
        <v>62</v>
      </c>
    </row>
    <row r="14" spans="1:23" x14ac:dyDescent="0.75">
      <c r="A14" t="s">
        <v>59</v>
      </c>
      <c r="B14" t="s">
        <v>60</v>
      </c>
      <c r="C14" t="s">
        <v>77</v>
      </c>
      <c r="D14" t="s">
        <v>64</v>
      </c>
      <c r="E14" s="2">
        <v>6.9</v>
      </c>
      <c r="F14" s="2">
        <v>5.4</v>
      </c>
      <c r="G14" s="2">
        <v>7.8</v>
      </c>
      <c r="H14" s="2">
        <v>5.2</v>
      </c>
      <c r="I14" s="2">
        <v>5.5</v>
      </c>
      <c r="J14" s="2">
        <v>6.7</v>
      </c>
      <c r="K14" s="2">
        <v>5</v>
      </c>
      <c r="L14" s="2">
        <v>1.6</v>
      </c>
      <c r="M14" s="2">
        <v>0.7</v>
      </c>
      <c r="N14" s="2">
        <v>1</v>
      </c>
      <c r="O14" s="2">
        <v>1.8</v>
      </c>
      <c r="P14" s="2"/>
      <c r="Q14" s="2">
        <v>-9</v>
      </c>
      <c r="R14" s="2">
        <v>0</v>
      </c>
      <c r="S14">
        <v>3</v>
      </c>
      <c r="T14" t="s">
        <v>24</v>
      </c>
      <c r="U14" t="s">
        <v>25</v>
      </c>
      <c r="V14" t="s">
        <v>26</v>
      </c>
      <c r="W14" t="s">
        <v>62</v>
      </c>
    </row>
    <row r="15" spans="1:23" x14ac:dyDescent="0.75">
      <c r="A15" t="s">
        <v>51</v>
      </c>
      <c r="B15" t="s">
        <v>52</v>
      </c>
      <c r="C15" t="s">
        <v>77</v>
      </c>
      <c r="D15" t="s">
        <v>53</v>
      </c>
      <c r="E15" s="2">
        <v>7.2</v>
      </c>
      <c r="F15" s="2">
        <v>1.9</v>
      </c>
      <c r="G15" s="2">
        <v>2.1</v>
      </c>
      <c r="H15" s="2">
        <v>2.9</v>
      </c>
      <c r="I15" s="2">
        <v>3.6</v>
      </c>
      <c r="J15" s="2">
        <v>7</v>
      </c>
      <c r="K15" s="2">
        <v>5.3</v>
      </c>
      <c r="L15" s="2">
        <v>1.2</v>
      </c>
      <c r="M15" s="2">
        <v>3</v>
      </c>
      <c r="N15" s="2">
        <v>0.6</v>
      </c>
      <c r="O15" s="2">
        <v>0.2</v>
      </c>
      <c r="P15" s="2">
        <v>6.4</v>
      </c>
      <c r="Q15" s="2">
        <v>-3.6</v>
      </c>
      <c r="R15" s="2">
        <v>0</v>
      </c>
      <c r="S15">
        <v>3</v>
      </c>
      <c r="T15" t="s">
        <v>24</v>
      </c>
      <c r="U15" t="s">
        <v>25</v>
      </c>
      <c r="V15" t="s">
        <v>26</v>
      </c>
      <c r="W15" t="s">
        <v>54</v>
      </c>
    </row>
    <row r="16" spans="1:23" x14ac:dyDescent="0.75">
      <c r="A16" t="s">
        <v>31</v>
      </c>
      <c r="B16" t="s">
        <v>32</v>
      </c>
      <c r="C16" t="s">
        <v>77</v>
      </c>
      <c r="D16" t="s">
        <v>33</v>
      </c>
      <c r="E16" s="2">
        <v>6.7</v>
      </c>
      <c r="F16" s="2">
        <v>4.5</v>
      </c>
      <c r="G16" s="2">
        <v>5</v>
      </c>
      <c r="H16" s="2">
        <v>3.9</v>
      </c>
      <c r="I16" s="2">
        <v>3.4</v>
      </c>
      <c r="J16" s="2">
        <v>4</v>
      </c>
      <c r="K16" s="2">
        <v>3.7</v>
      </c>
      <c r="L16" s="2">
        <v>0.9</v>
      </c>
      <c r="M16" s="2">
        <v>0.8</v>
      </c>
      <c r="N16" s="2">
        <v>0.3</v>
      </c>
      <c r="O16" s="2">
        <v>2</v>
      </c>
      <c r="P16" s="2"/>
      <c r="Q16" s="2">
        <v>-1.4</v>
      </c>
      <c r="R16" s="2">
        <v>0</v>
      </c>
      <c r="S16">
        <v>2</v>
      </c>
      <c r="T16" t="s">
        <v>24</v>
      </c>
      <c r="U16" t="s">
        <v>30</v>
      </c>
      <c r="V16" t="s">
        <v>26</v>
      </c>
      <c r="W16" t="s">
        <v>58</v>
      </c>
    </row>
    <row r="17" spans="1:25" x14ac:dyDescent="0.75">
      <c r="A17" t="s">
        <v>31</v>
      </c>
      <c r="B17" t="s">
        <v>32</v>
      </c>
      <c r="C17" t="s">
        <v>77</v>
      </c>
      <c r="D17" t="s">
        <v>33</v>
      </c>
      <c r="E17" s="2">
        <v>8</v>
      </c>
      <c r="F17" s="2"/>
      <c r="G17" s="2">
        <v>5.7</v>
      </c>
      <c r="H17" s="2">
        <v>4.5</v>
      </c>
      <c r="I17" s="2">
        <v>4.2</v>
      </c>
      <c r="J17" s="2">
        <v>7.8</v>
      </c>
      <c r="K17" s="2">
        <v>6.6</v>
      </c>
      <c r="L17" s="2">
        <v>0.5</v>
      </c>
      <c r="M17" s="2">
        <v>3.8</v>
      </c>
      <c r="N17" s="2">
        <v>0.4</v>
      </c>
      <c r="O17" s="2"/>
      <c r="P17" s="2"/>
      <c r="Q17" s="2"/>
      <c r="R17" s="2">
        <v>0</v>
      </c>
      <c r="S17">
        <v>2</v>
      </c>
      <c r="T17" t="s">
        <v>24</v>
      </c>
      <c r="U17" t="s">
        <v>30</v>
      </c>
      <c r="V17" t="s">
        <v>26</v>
      </c>
      <c r="W17" t="s">
        <v>34</v>
      </c>
    </row>
    <row r="18" spans="1:25" ht="16" x14ac:dyDescent="0.75">
      <c r="A18" t="s">
        <v>74</v>
      </c>
      <c r="B18" s="3" t="s">
        <v>66</v>
      </c>
      <c r="C18" t="s">
        <v>77</v>
      </c>
      <c r="D18" s="3" t="s">
        <v>33</v>
      </c>
      <c r="E18" s="2">
        <v>6</v>
      </c>
      <c r="F18" s="2">
        <v>5.25</v>
      </c>
      <c r="G18" s="2">
        <v>7.85</v>
      </c>
      <c r="H18" s="2">
        <v>6.2</v>
      </c>
      <c r="I18" s="2">
        <v>5.3</v>
      </c>
      <c r="J18" s="2">
        <v>5.5500000000000007</v>
      </c>
      <c r="K18" s="2">
        <v>4.25</v>
      </c>
      <c r="L18" s="2">
        <v>1.5999999999999999</v>
      </c>
      <c r="M18" s="2">
        <v>7.15</v>
      </c>
      <c r="N18" s="2">
        <v>-0.70000000000000018</v>
      </c>
      <c r="O18" s="2">
        <v>0.7</v>
      </c>
      <c r="P18" s="2"/>
      <c r="Q18" s="2">
        <v>-1.3499999999999999</v>
      </c>
      <c r="R18" s="2">
        <v>0</v>
      </c>
      <c r="S18">
        <v>3</v>
      </c>
      <c r="T18" t="s">
        <v>24</v>
      </c>
      <c r="U18" t="s">
        <v>30</v>
      </c>
      <c r="V18" t="s">
        <v>26</v>
      </c>
      <c r="W18" s="6" t="s">
        <v>95</v>
      </c>
      <c r="X18" s="1"/>
      <c r="Y18" s="1"/>
    </row>
    <row r="19" spans="1:25" x14ac:dyDescent="0.75">
      <c r="A19" t="s">
        <v>65</v>
      </c>
      <c r="B19" t="s">
        <v>66</v>
      </c>
      <c r="C19" t="s">
        <v>77</v>
      </c>
      <c r="D19" t="s">
        <v>67</v>
      </c>
      <c r="E19" s="2">
        <v>8</v>
      </c>
      <c r="F19" s="2"/>
      <c r="G19" s="2"/>
      <c r="H19" s="2"/>
      <c r="I19" s="2"/>
      <c r="J19" s="2"/>
      <c r="K19" s="2"/>
      <c r="L19" s="2"/>
      <c r="M19" s="2"/>
      <c r="N19" s="2">
        <v>0.1</v>
      </c>
      <c r="O19" s="2"/>
      <c r="P19" s="2"/>
      <c r="Q19" s="2"/>
      <c r="R19" s="2">
        <v>0</v>
      </c>
      <c r="S19">
        <v>2</v>
      </c>
      <c r="T19" t="s">
        <v>24</v>
      </c>
      <c r="U19" t="s">
        <v>30</v>
      </c>
      <c r="V19" t="s">
        <v>26</v>
      </c>
      <c r="W19" t="s">
        <v>68</v>
      </c>
    </row>
    <row r="20" spans="1:25" x14ac:dyDescent="0.75">
      <c r="A20" s="1" t="s">
        <v>55</v>
      </c>
      <c r="B20" s="1" t="s">
        <v>56</v>
      </c>
      <c r="C20" t="s">
        <v>78</v>
      </c>
      <c r="D20" s="1" t="s">
        <v>33</v>
      </c>
      <c r="E20" s="4">
        <v>0.3</v>
      </c>
      <c r="F20" s="4">
        <v>0.2</v>
      </c>
      <c r="G20" s="4">
        <v>8.1</v>
      </c>
      <c r="H20" s="4">
        <v>1.7</v>
      </c>
      <c r="I20" s="4">
        <v>1.8</v>
      </c>
      <c r="J20" s="4">
        <v>3.5</v>
      </c>
      <c r="K20" s="4">
        <v>0.6</v>
      </c>
      <c r="L20" s="4">
        <v>5.0999999999999996</v>
      </c>
      <c r="M20" s="4">
        <v>-1.6</v>
      </c>
      <c r="N20" s="4">
        <v>0.8</v>
      </c>
      <c r="O20" s="4">
        <v>2</v>
      </c>
      <c r="P20" s="4"/>
      <c r="Q20" s="4">
        <v>-1.5</v>
      </c>
      <c r="R20" s="4">
        <v>0</v>
      </c>
      <c r="S20" s="1">
        <v>3</v>
      </c>
      <c r="T20" s="1" t="s">
        <v>24</v>
      </c>
      <c r="U20" s="1" t="s">
        <v>30</v>
      </c>
      <c r="V20" s="1" t="s">
        <v>26</v>
      </c>
      <c r="W20" s="1" t="s">
        <v>57</v>
      </c>
      <c r="X20" s="1"/>
      <c r="Y20" s="1"/>
    </row>
    <row r="21" spans="1:25" ht="16" x14ac:dyDescent="0.75">
      <c r="A21" s="1" t="s">
        <v>75</v>
      </c>
      <c r="B21" s="1" t="s">
        <v>56</v>
      </c>
      <c r="C21" t="s">
        <v>78</v>
      </c>
      <c r="D21" s="1" t="s">
        <v>33</v>
      </c>
      <c r="E21" s="4">
        <v>-0.6</v>
      </c>
      <c r="F21" s="4">
        <v>-0.60000000000000098</v>
      </c>
      <c r="G21" s="4">
        <v>4.4000000000000004</v>
      </c>
      <c r="H21" s="4">
        <v>-4.3</v>
      </c>
      <c r="I21" s="4">
        <v>0.5</v>
      </c>
      <c r="J21" s="4">
        <v>3</v>
      </c>
      <c r="K21" s="4">
        <v>-1.1000000000000001</v>
      </c>
      <c r="L21" s="4">
        <v>2.1</v>
      </c>
      <c r="M21" s="4">
        <v>-4.5999999999999996</v>
      </c>
      <c r="N21" s="4">
        <v>0.60000000000000098</v>
      </c>
      <c r="O21" s="4">
        <v>1</v>
      </c>
      <c r="P21" s="4"/>
      <c r="Q21" s="4">
        <v>-1.7</v>
      </c>
      <c r="R21" s="4">
        <v>0</v>
      </c>
      <c r="S21" s="1">
        <v>2</v>
      </c>
      <c r="T21" s="1"/>
      <c r="U21" s="1" t="s">
        <v>30</v>
      </c>
      <c r="V21" s="1" t="s">
        <v>26</v>
      </c>
      <c r="W21" s="6" t="s">
        <v>95</v>
      </c>
      <c r="X21" s="1"/>
      <c r="Y21" s="1"/>
    </row>
    <row r="22" spans="1:25" ht="16" x14ac:dyDescent="0.75">
      <c r="A22" s="1" t="s">
        <v>76</v>
      </c>
      <c r="B22" s="1" t="s">
        <v>73</v>
      </c>
      <c r="C22" t="s">
        <v>78</v>
      </c>
      <c r="D22" s="1" t="s">
        <v>33</v>
      </c>
      <c r="E22" s="4">
        <v>1.8666666666666669</v>
      </c>
      <c r="F22" s="4">
        <v>2.7666666666666662</v>
      </c>
      <c r="G22" s="4">
        <v>6.4000000000000012</v>
      </c>
      <c r="H22" s="4">
        <v>1.1333333333333335</v>
      </c>
      <c r="I22" s="4">
        <v>1.8333333333333333</v>
      </c>
      <c r="J22" s="4">
        <v>6.333333333333333</v>
      </c>
      <c r="K22" s="4">
        <v>2.6999999999999997</v>
      </c>
      <c r="L22" s="4">
        <v>4.166666666666667</v>
      </c>
      <c r="M22" s="4">
        <v>4.2</v>
      </c>
      <c r="N22" s="4">
        <v>-0.53333333333333333</v>
      </c>
      <c r="O22" s="4">
        <v>2.0666666666666669</v>
      </c>
      <c r="P22" s="4"/>
      <c r="Q22" s="4">
        <v>-2.9333333333333336</v>
      </c>
      <c r="R22" s="4">
        <v>0</v>
      </c>
      <c r="S22" s="1">
        <v>2</v>
      </c>
      <c r="T22" s="1"/>
      <c r="U22" s="1" t="s">
        <v>30</v>
      </c>
      <c r="V22" s="1" t="s">
        <v>26</v>
      </c>
      <c r="W22" s="6" t="s">
        <v>95</v>
      </c>
      <c r="X22" s="1"/>
      <c r="Y22" s="1"/>
    </row>
    <row r="23" spans="1:25" x14ac:dyDescent="0.75">
      <c r="E23" t="s">
        <v>3</v>
      </c>
      <c r="F23" t="s">
        <v>4</v>
      </c>
      <c r="G23" t="s">
        <v>5</v>
      </c>
      <c r="H23" t="s">
        <v>6</v>
      </c>
      <c r="I23" t="s">
        <v>7</v>
      </c>
      <c r="J23" t="s">
        <v>8</v>
      </c>
      <c r="K23" t="s">
        <v>9</v>
      </c>
      <c r="L23" t="s">
        <v>10</v>
      </c>
      <c r="M23" t="s">
        <v>11</v>
      </c>
      <c r="N23" t="s">
        <v>12</v>
      </c>
      <c r="O23" t="s">
        <v>13</v>
      </c>
      <c r="P23" t="s">
        <v>14</v>
      </c>
      <c r="Q23" t="s">
        <v>15</v>
      </c>
    </row>
    <row r="24" spans="1:25" x14ac:dyDescent="0.75">
      <c r="B24" s="5"/>
      <c r="C24" t="s">
        <v>79</v>
      </c>
      <c r="D24" t="s">
        <v>72</v>
      </c>
      <c r="E24" s="2">
        <f t="shared" ref="E24:Q24" si="0">AVERAGE(E2:E22)</f>
        <v>6.9603174603174613</v>
      </c>
      <c r="F24" s="2">
        <f t="shared" si="0"/>
        <v>4.3924242424242417</v>
      </c>
      <c r="G24" s="2">
        <f t="shared" si="0"/>
        <v>6.3424999999999994</v>
      </c>
      <c r="H24" s="2">
        <f t="shared" si="0"/>
        <v>4.6266666666666687</v>
      </c>
      <c r="I24" s="2">
        <f t="shared" si="0"/>
        <v>4.9566666666666661</v>
      </c>
      <c r="J24" s="2">
        <f t="shared" si="0"/>
        <v>5.8307017543859638</v>
      </c>
      <c r="K24" s="2">
        <f t="shared" si="0"/>
        <v>3.8724999999999996</v>
      </c>
      <c r="L24" s="2">
        <f t="shared" si="0"/>
        <v>2.8983333333333334</v>
      </c>
      <c r="M24" s="2">
        <f t="shared" si="0"/>
        <v>2.6025</v>
      </c>
      <c r="N24" s="2">
        <f t="shared" si="0"/>
        <v>0.29841269841269846</v>
      </c>
      <c r="O24" s="2">
        <f t="shared" si="0"/>
        <v>1.2060606060606061</v>
      </c>
      <c r="P24" s="2">
        <f t="shared" si="0"/>
        <v>1.9750000000000001</v>
      </c>
      <c r="Q24" s="2">
        <f t="shared" si="0"/>
        <v>-4.8712121212121211</v>
      </c>
      <c r="R24" s="2"/>
    </row>
    <row r="25" spans="1:25" x14ac:dyDescent="0.75">
      <c r="D25" t="s">
        <v>70</v>
      </c>
      <c r="E25" s="2">
        <f t="shared" ref="E25:Q25" si="1">_xlfn.STDEV.P(E2:E22)</f>
        <v>3.073915157673262</v>
      </c>
      <c r="F25" s="2">
        <f t="shared" si="1"/>
        <v>2.8274570403399357</v>
      </c>
      <c r="G25" s="2">
        <f t="shared" si="1"/>
        <v>2.5623853632894491</v>
      </c>
      <c r="H25" s="2">
        <f t="shared" si="1"/>
        <v>3.2117250470390157</v>
      </c>
      <c r="I25" s="2">
        <f t="shared" si="1"/>
        <v>2.6918415835838316</v>
      </c>
      <c r="J25" s="2">
        <f t="shared" si="1"/>
        <v>1.7426391825063203</v>
      </c>
      <c r="K25" s="2">
        <f t="shared" si="1"/>
        <v>2.7696333241062794</v>
      </c>
      <c r="L25" s="2">
        <f t="shared" si="1"/>
        <v>3.0501999023743416</v>
      </c>
      <c r="M25" s="2">
        <f t="shared" si="1"/>
        <v>3.2424710869952253</v>
      </c>
      <c r="N25" s="2">
        <f t="shared" si="1"/>
        <v>0.54747870297311185</v>
      </c>
      <c r="O25" s="2">
        <f t="shared" si="1"/>
        <v>1.1572187296471212</v>
      </c>
      <c r="P25" s="2">
        <f t="shared" si="1"/>
        <v>2.5897635027160302</v>
      </c>
      <c r="Q25" s="2">
        <f t="shared" si="1"/>
        <v>3.5112955601259412</v>
      </c>
      <c r="R25" s="2"/>
    </row>
    <row r="26" spans="1:25" x14ac:dyDescent="0.75">
      <c r="C26" t="s">
        <v>77</v>
      </c>
      <c r="D26" t="s">
        <v>72</v>
      </c>
      <c r="E26" s="2">
        <f t="shared" ref="E26:Q26" si="2">AVERAGE(E2:E19)</f>
        <v>8.0333333333333332</v>
      </c>
      <c r="F26" s="2">
        <f t="shared" si="2"/>
        <v>5.7437499999999995</v>
      </c>
      <c r="G26" s="2">
        <f t="shared" si="2"/>
        <v>6.35</v>
      </c>
      <c r="H26" s="2">
        <f t="shared" si="2"/>
        <v>5.529411764705884</v>
      </c>
      <c r="I26" s="2">
        <f t="shared" si="2"/>
        <v>5.5882352941176467</v>
      </c>
      <c r="J26" s="2">
        <f t="shared" si="2"/>
        <v>6.1218749999999993</v>
      </c>
      <c r="K26" s="2">
        <f t="shared" si="2"/>
        <v>4.4264705882352935</v>
      </c>
      <c r="L26" s="2">
        <f t="shared" si="2"/>
        <v>2.7411764705882353</v>
      </c>
      <c r="M26" s="2">
        <f t="shared" si="2"/>
        <v>3.1794117647058826</v>
      </c>
      <c r="N26" s="2">
        <f t="shared" si="2"/>
        <v>0.30000000000000004</v>
      </c>
      <c r="O26" s="2">
        <f t="shared" si="2"/>
        <v>1.0249999999999999</v>
      </c>
      <c r="P26" s="2">
        <f t="shared" si="2"/>
        <v>1.9750000000000001</v>
      </c>
      <c r="Q26" s="2">
        <f t="shared" si="2"/>
        <v>-5.9312499999999995</v>
      </c>
      <c r="R26" s="2"/>
    </row>
    <row r="27" spans="1:25" x14ac:dyDescent="0.75">
      <c r="D27" t="s">
        <v>70</v>
      </c>
      <c r="E27" s="2">
        <f t="shared" ref="E27:Q27" si="3">_xlfn.STDEV.P(E2:E19)</f>
        <v>1.6706618781522256</v>
      </c>
      <c r="F27" s="2">
        <f t="shared" si="3"/>
        <v>1.8770717720694663</v>
      </c>
      <c r="G27" s="2">
        <f t="shared" si="3"/>
        <v>2.7056585585202964</v>
      </c>
      <c r="H27" s="2">
        <f t="shared" si="3"/>
        <v>2.3262604947153585</v>
      </c>
      <c r="I27" s="2">
        <f t="shared" si="3"/>
        <v>2.4078016219196776</v>
      </c>
      <c r="J27" s="2">
        <f t="shared" si="3"/>
        <v>1.6325754911718533</v>
      </c>
      <c r="K27" s="2">
        <f t="shared" si="3"/>
        <v>2.5597631810877739</v>
      </c>
      <c r="L27" s="2">
        <f t="shared" si="3"/>
        <v>3.2409255801262935</v>
      </c>
      <c r="M27" s="2">
        <f t="shared" si="3"/>
        <v>2.7920611627133409</v>
      </c>
      <c r="N27" s="2">
        <f t="shared" si="3"/>
        <v>0.54057582467422849</v>
      </c>
      <c r="O27" s="2">
        <f t="shared" si="3"/>
        <v>1.2774486291041216</v>
      </c>
      <c r="P27" s="2">
        <f t="shared" si="3"/>
        <v>2.5897635027160302</v>
      </c>
      <c r="Q27" s="2">
        <f t="shared" si="3"/>
        <v>3.561156544930312</v>
      </c>
      <c r="R27" s="2"/>
    </row>
    <row r="28" spans="1:25" x14ac:dyDescent="0.75">
      <c r="C28" t="s">
        <v>78</v>
      </c>
      <c r="D28" t="s">
        <v>72</v>
      </c>
      <c r="E28" s="2">
        <f t="shared" ref="E28" si="4">AVERAGE(E20:E22)</f>
        <v>0.52222222222222225</v>
      </c>
      <c r="F28" s="2">
        <f t="shared" ref="F28:Q28" si="5">AVERAGE(F20:F22)</f>
        <v>0.78888888888888842</v>
      </c>
      <c r="G28" s="2">
        <f>AVERAGE(G20:G22)</f>
        <v>6.3000000000000007</v>
      </c>
      <c r="H28" s="2">
        <f t="shared" si="5"/>
        <v>-0.48888888888888871</v>
      </c>
      <c r="I28" s="2">
        <f t="shared" si="5"/>
        <v>1.3777777777777775</v>
      </c>
      <c r="J28" s="2">
        <f t="shared" si="5"/>
        <v>4.2777777777777777</v>
      </c>
      <c r="K28" s="2">
        <f t="shared" si="5"/>
        <v>0.73333333333333328</v>
      </c>
      <c r="L28" s="2">
        <f t="shared" si="5"/>
        <v>3.7888888888888892</v>
      </c>
      <c r="M28" s="2">
        <f t="shared" si="5"/>
        <v>-0.66666666666666641</v>
      </c>
      <c r="N28" s="2">
        <f t="shared" si="5"/>
        <v>0.28888888888888925</v>
      </c>
      <c r="O28" s="2">
        <f t="shared" si="5"/>
        <v>1.6888888888888889</v>
      </c>
      <c r="P28" s="2"/>
      <c r="Q28" s="2">
        <f t="shared" si="5"/>
        <v>-2.0444444444444447</v>
      </c>
      <c r="R28" s="2"/>
    </row>
    <row r="29" spans="1:25" x14ac:dyDescent="0.75">
      <c r="D29" t="s">
        <v>70</v>
      </c>
      <c r="E29" s="2">
        <f t="shared" ref="E29" si="6">_xlfn.STDEV.P(E20:E22)</f>
        <v>1.0191984262638782</v>
      </c>
      <c r="F29" s="2">
        <f t="shared" ref="F29:Q29" si="7">_xlfn.STDEV.P(F20:F22)</f>
        <v>1.4361299160599883</v>
      </c>
      <c r="G29" s="2">
        <f t="shared" si="7"/>
        <v>1.512172829628498</v>
      </c>
      <c r="H29" s="2">
        <f t="shared" si="7"/>
        <v>2.7047740144300048</v>
      </c>
      <c r="I29" s="2">
        <f t="shared" si="7"/>
        <v>0.62083177976440018</v>
      </c>
      <c r="J29" s="2">
        <f t="shared" si="7"/>
        <v>1.4677605348469906</v>
      </c>
      <c r="K29" s="2">
        <f t="shared" si="7"/>
        <v>1.5542057635833022</v>
      </c>
      <c r="L29" s="2">
        <f t="shared" si="7"/>
        <v>1.2535382023262636</v>
      </c>
      <c r="M29" s="2">
        <f t="shared" si="7"/>
        <v>3.6527006751473934</v>
      </c>
      <c r="N29" s="2">
        <f t="shared" si="7"/>
        <v>0.58710421393879608</v>
      </c>
      <c r="O29" s="2">
        <f t="shared" si="7"/>
        <v>0.48787774222444785</v>
      </c>
      <c r="P29" s="2"/>
      <c r="Q29" s="2">
        <f t="shared" si="7"/>
        <v>0.63382047542007414</v>
      </c>
      <c r="R29" s="2"/>
    </row>
    <row r="30" spans="1:25" x14ac:dyDescent="0.75">
      <c r="C30" t="s">
        <v>71</v>
      </c>
      <c r="D30" t="s">
        <v>72</v>
      </c>
      <c r="E30" s="2">
        <f>AVERAGE(E17,E15,E18,E16,E19,E20,E21,E22)</f>
        <v>4.6833333333333327</v>
      </c>
      <c r="F30" s="2">
        <f t="shared" ref="F30:Q30" si="8">AVERAGE(F17,F15,F18,F16,F19,F20,F21,F22)</f>
        <v>2.3361111111111108</v>
      </c>
      <c r="G30" s="2">
        <f t="shared" si="8"/>
        <v>5.6499999999999995</v>
      </c>
      <c r="H30" s="2">
        <f t="shared" si="8"/>
        <v>2.2904761904761903</v>
      </c>
      <c r="I30" s="2">
        <f t="shared" si="8"/>
        <v>2.9476190476190474</v>
      </c>
      <c r="J30" s="2">
        <f t="shared" si="8"/>
        <v>5.3119047619047626</v>
      </c>
      <c r="K30" s="2">
        <f t="shared" si="8"/>
        <v>3.1499999999999995</v>
      </c>
      <c r="L30" s="2">
        <f t="shared" si="8"/>
        <v>2.2238095238095239</v>
      </c>
      <c r="M30" s="2">
        <f t="shared" si="8"/>
        <v>1.8214285714285714</v>
      </c>
      <c r="N30" s="2">
        <f t="shared" si="8"/>
        <v>0.19583333333333347</v>
      </c>
      <c r="O30" s="2">
        <f t="shared" si="8"/>
        <v>1.3277777777777777</v>
      </c>
      <c r="P30" s="2">
        <f t="shared" si="8"/>
        <v>6.4</v>
      </c>
      <c r="Q30" s="2">
        <f t="shared" si="8"/>
        <v>-2.0805555555555553</v>
      </c>
      <c r="R30" s="2"/>
    </row>
    <row r="31" spans="1:25" x14ac:dyDescent="0.75">
      <c r="D31" t="s">
        <v>70</v>
      </c>
      <c r="E31" s="2">
        <f>_xlfn.STDEV.P(E17,E15,E18,E16,E19,E20,E21,E22)</f>
        <v>3.3390783824948538</v>
      </c>
      <c r="F31" s="2">
        <f t="shared" ref="F31:Q31" si="9">_xlfn.STDEV.P(F17,F15,F18,F16,F19,F20,F21,F22)</f>
        <v>2.1107839658802807</v>
      </c>
      <c r="G31" s="2">
        <f t="shared" si="9"/>
        <v>1.9270629020795953</v>
      </c>
      <c r="H31" s="2">
        <f t="shared" si="9"/>
        <v>3.1225098922518861</v>
      </c>
      <c r="I31" s="2">
        <f t="shared" si="9"/>
        <v>1.5251184854160753</v>
      </c>
      <c r="J31" s="2">
        <f t="shared" si="9"/>
        <v>1.7108596717225306</v>
      </c>
      <c r="K31" s="2">
        <f t="shared" si="9"/>
        <v>2.4728526037756478</v>
      </c>
      <c r="L31" s="2">
        <f t="shared" si="9"/>
        <v>1.6135059220666714</v>
      </c>
      <c r="M31" s="2">
        <f t="shared" si="9"/>
        <v>3.6516001524632169</v>
      </c>
      <c r="N31" s="2">
        <f t="shared" si="9"/>
        <v>0.51083741162047958</v>
      </c>
      <c r="O31" s="2">
        <f t="shared" si="9"/>
        <v>0.73293339262493118</v>
      </c>
      <c r="P31" s="2">
        <f t="shared" si="9"/>
        <v>0</v>
      </c>
      <c r="Q31" s="2">
        <f t="shared" si="9"/>
        <v>0.86743644588772162</v>
      </c>
      <c r="R31" s="2"/>
    </row>
    <row r="32" spans="1:25" x14ac:dyDescent="0.75">
      <c r="C32" s="2" t="s">
        <v>96</v>
      </c>
      <c r="D32" t="s">
        <v>72</v>
      </c>
      <c r="E32" s="2">
        <f>AVERAGE(E2:E14)</f>
        <v>8.3615384615384603</v>
      </c>
      <c r="F32" s="2">
        <f t="shared" ref="E32:P32" si="10">AVERAGE(F2:F14)</f>
        <v>6.8599999999999994</v>
      </c>
      <c r="G32" s="2">
        <f t="shared" si="10"/>
        <v>6.7153846153846155</v>
      </c>
      <c r="H32" s="2">
        <f t="shared" si="10"/>
        <v>5.8846153846153859</v>
      </c>
      <c r="I32" s="2">
        <f t="shared" si="10"/>
        <v>6.0384615384615383</v>
      </c>
      <c r="J32" s="2">
        <f t="shared" si="10"/>
        <v>6.1333333333333329</v>
      </c>
      <c r="K32" s="2">
        <f t="shared" si="10"/>
        <v>4.2615384615384615</v>
      </c>
      <c r="L32" s="2">
        <f t="shared" si="10"/>
        <v>3.2615384615384615</v>
      </c>
      <c r="M32" s="2">
        <f t="shared" si="10"/>
        <v>3.0230769230769239</v>
      </c>
      <c r="N32" s="2">
        <f t="shared" si="10"/>
        <v>0.36153846153846164</v>
      </c>
      <c r="O32" s="2">
        <f t="shared" si="10"/>
        <v>1.06</v>
      </c>
      <c r="P32" s="2">
        <f t="shared" si="10"/>
        <v>0.5</v>
      </c>
      <c r="Q32" s="2">
        <f>AVERAGE(Q2:Q14)</f>
        <v>-8.2199999999999989</v>
      </c>
      <c r="R32" s="2"/>
    </row>
    <row r="33" spans="3:18" x14ac:dyDescent="0.75">
      <c r="C33" s="2"/>
      <c r="D33" t="s">
        <v>70</v>
      </c>
      <c r="E33" s="2">
        <f t="shared" ref="E33:P33" si="11">_xlfn.STDEV.P(E2:E14)</f>
        <v>1.8023653098246186</v>
      </c>
      <c r="F33" s="2">
        <f t="shared" si="11"/>
        <v>1.0384603988597787</v>
      </c>
      <c r="G33" s="2">
        <f t="shared" si="11"/>
        <v>2.7756762596212239</v>
      </c>
      <c r="H33" s="2">
        <f t="shared" si="11"/>
        <v>2.4694584127032786</v>
      </c>
      <c r="I33" s="2">
        <f t="shared" si="11"/>
        <v>2.5596088828444263</v>
      </c>
      <c r="J33" s="2">
        <f t="shared" si="11"/>
        <v>1.6888523387857892</v>
      </c>
      <c r="K33" s="2">
        <f t="shared" si="11"/>
        <v>2.8418678747878974</v>
      </c>
      <c r="L33" s="2">
        <f t="shared" si="11"/>
        <v>3.5404342327196274</v>
      </c>
      <c r="M33" s="2">
        <f t="shared" si="11"/>
        <v>2.9136690710547923</v>
      </c>
      <c r="N33" s="2">
        <f t="shared" si="11"/>
        <v>0.55958564552225265</v>
      </c>
      <c r="O33" s="2">
        <f t="shared" si="11"/>
        <v>1.5041276541570532</v>
      </c>
      <c r="P33" s="2">
        <f t="shared" si="11"/>
        <v>0.48989794855663565</v>
      </c>
      <c r="Q33" s="2">
        <f>_xlfn.STDEV.P(Q2:Q14)</f>
        <v>2.3794116919944766</v>
      </c>
      <c r="R33" s="2"/>
    </row>
    <row r="34" spans="3:18" x14ac:dyDescent="0.75"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3:18" x14ac:dyDescent="0.75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CHShea</dc:creator>
  <cp:lastModifiedBy>Connor Shea</cp:lastModifiedBy>
  <dcterms:created xsi:type="dcterms:W3CDTF">2023-07-12T23:10:06Z</dcterms:created>
  <dcterms:modified xsi:type="dcterms:W3CDTF">2025-03-25T01:26:21Z</dcterms:modified>
</cp:coreProperties>
</file>