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an/Desktop/16S Amplification PCR Bias/PeerJ/Raw Data and Simulator/"/>
    </mc:Choice>
  </mc:AlternateContent>
  <xr:revisionPtr revIDLastSave="0" documentId="13_ncr:1_{85F2D8A5-804C-D346-BF5A-17E6A371E406}" xr6:coauthVersionLast="47" xr6:coauthVersionMax="47" xr10:uidLastSave="{00000000-0000-0000-0000-000000000000}"/>
  <bookViews>
    <workbookView xWindow="4240" yWindow="1480" windowWidth="32500" windowHeight="17220" xr2:uid="{BDFA5111-242D-7F4B-9C71-1DC875A0F200}"/>
  </bookViews>
  <sheets>
    <sheet name="Raw Data Index" sheetId="1" r:id="rId1"/>
    <sheet name="PCR Modeler" sheetId="2" r:id="rId2"/>
    <sheet name="Fig_1 FL data" sheetId="4" r:id="rId3"/>
    <sheet name="Fig_1 global fitting data" sheetId="5" r:id="rId4"/>
    <sheet name="Fig_2 FL data" sheetId="6" r:id="rId5"/>
    <sheet name="Fig_2 global fitting data" sheetId="7" r:id="rId6"/>
    <sheet name="Fig_3 FL data" sheetId="8" r:id="rId7"/>
    <sheet name="Fig_3 global fitting data" sheetId="9" r:id="rId8"/>
    <sheet name="Fig_4 FL data" sheetId="10" r:id="rId9"/>
    <sheet name="Fig_4 global fitting data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1" l="1"/>
  <c r="H16" i="11"/>
  <c r="H15" i="11"/>
  <c r="L14" i="11"/>
  <c r="K14" i="11"/>
  <c r="H14" i="11"/>
  <c r="H13" i="11"/>
  <c r="H12" i="11"/>
  <c r="H11" i="11"/>
  <c r="L10" i="11"/>
  <c r="K10" i="11"/>
  <c r="H10" i="11"/>
  <c r="M10" i="11" s="1"/>
  <c r="H9" i="11"/>
  <c r="H8" i="11"/>
  <c r="H7" i="11"/>
  <c r="L6" i="11"/>
  <c r="K6" i="11"/>
  <c r="H6" i="11"/>
  <c r="I15" i="9"/>
  <c r="I14" i="9"/>
  <c r="L13" i="9"/>
  <c r="K13" i="9"/>
  <c r="I13" i="9"/>
  <c r="I12" i="9"/>
  <c r="I11" i="9"/>
  <c r="L10" i="9"/>
  <c r="K10" i="9"/>
  <c r="I10" i="9"/>
  <c r="O10" i="9" s="1"/>
  <c r="I9" i="9"/>
  <c r="I8" i="9"/>
  <c r="L7" i="9"/>
  <c r="K7" i="9"/>
  <c r="I7" i="9"/>
  <c r="I34" i="7"/>
  <c r="I33" i="7"/>
  <c r="I32" i="7"/>
  <c r="L31" i="7"/>
  <c r="K31" i="7"/>
  <c r="I31" i="7"/>
  <c r="I29" i="7"/>
  <c r="I28" i="7"/>
  <c r="I27" i="7"/>
  <c r="L26" i="7"/>
  <c r="K26" i="7"/>
  <c r="I26" i="7"/>
  <c r="I24" i="7"/>
  <c r="I23" i="7"/>
  <c r="I22" i="7"/>
  <c r="L21" i="7"/>
  <c r="K21" i="7"/>
  <c r="I21" i="7"/>
  <c r="I19" i="7"/>
  <c r="I18" i="7"/>
  <c r="I17" i="7"/>
  <c r="L16" i="7"/>
  <c r="K16" i="7"/>
  <c r="I16" i="7"/>
  <c r="I14" i="7"/>
  <c r="I13" i="7"/>
  <c r="I12" i="7"/>
  <c r="L11" i="7"/>
  <c r="K11" i="7"/>
  <c r="I11" i="7"/>
  <c r="I9" i="7"/>
  <c r="I8" i="7"/>
  <c r="I7" i="7"/>
  <c r="L6" i="7"/>
  <c r="K6" i="7"/>
  <c r="I6" i="7"/>
  <c r="O13" i="9" l="1"/>
  <c r="N13" i="9"/>
  <c r="M11" i="7"/>
  <c r="M21" i="7"/>
  <c r="M31" i="7"/>
  <c r="M6" i="11"/>
  <c r="M14" i="11"/>
  <c r="M6" i="7"/>
  <c r="M16" i="7"/>
  <c r="M26" i="7"/>
  <c r="N7" i="9"/>
  <c r="N10" i="9"/>
  <c r="N6" i="11"/>
  <c r="N10" i="11"/>
  <c r="N14" i="11"/>
  <c r="O7" i="9"/>
  <c r="N16" i="7"/>
  <c r="N6" i="7"/>
  <c r="N11" i="7"/>
  <c r="N21" i="7"/>
  <c r="N26" i="7"/>
  <c r="N31" i="7"/>
  <c r="H33" i="5"/>
  <c r="H32" i="5"/>
  <c r="M30" i="5" s="1"/>
  <c r="H31" i="5"/>
  <c r="K30" i="5"/>
  <c r="J30" i="5"/>
  <c r="H30" i="5"/>
  <c r="H28" i="5"/>
  <c r="H27" i="5"/>
  <c r="H26" i="5"/>
  <c r="K25" i="5"/>
  <c r="J25" i="5"/>
  <c r="H25" i="5"/>
  <c r="L25" i="5" s="1"/>
  <c r="H23" i="5"/>
  <c r="H22" i="5"/>
  <c r="H21" i="5"/>
  <c r="K20" i="5"/>
  <c r="J20" i="5"/>
  <c r="H20" i="5"/>
  <c r="H18" i="5"/>
  <c r="H17" i="5"/>
  <c r="H16" i="5"/>
  <c r="K15" i="5"/>
  <c r="J15" i="5"/>
  <c r="H15" i="5"/>
  <c r="L15" i="5" s="1"/>
  <c r="H13" i="5"/>
  <c r="H12" i="5"/>
  <c r="H11" i="5"/>
  <c r="K10" i="5"/>
  <c r="J10" i="5"/>
  <c r="H10" i="5"/>
  <c r="H8" i="5"/>
  <c r="H7" i="5"/>
  <c r="H6" i="5"/>
  <c r="K5" i="5"/>
  <c r="J5" i="5"/>
  <c r="H5" i="5"/>
  <c r="L5" i="5" s="1"/>
  <c r="L10" i="5" l="1"/>
  <c r="L20" i="5"/>
  <c r="M25" i="5"/>
  <c r="L30" i="5"/>
  <c r="M10" i="5"/>
  <c r="M5" i="5"/>
  <c r="M15" i="5"/>
  <c r="M20" i="5"/>
  <c r="E8" i="2" l="1"/>
  <c r="L9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l="1"/>
  <c r="B37" i="2" s="1"/>
  <c r="B38" i="2" s="1"/>
  <c r="B39" i="2" s="1"/>
  <c r="B40" i="2" s="1"/>
  <c r="B41" i="2" s="1"/>
  <c r="B42" i="2" s="1"/>
  <c r="B43" i="2" s="1"/>
  <c r="B44" i="2" s="1"/>
  <c r="B45" i="2" s="1"/>
  <c r="N6" i="2" s="1"/>
  <c r="Q6" i="2"/>
</calcChain>
</file>

<file path=xl/sharedStrings.xml><?xml version="1.0" encoding="utf-8"?>
<sst xmlns="http://schemas.openxmlformats.org/spreadsheetml/2006/main" count="232" uniqueCount="114">
  <si>
    <t>Sheet Name</t>
  </si>
  <si>
    <t>Contents</t>
  </si>
  <si>
    <t>PCR Modeler</t>
  </si>
  <si>
    <t>Worksheet that generates modeled PCR data using the PCR equation</t>
  </si>
  <si>
    <t>Value referenced into model</t>
  </si>
  <si>
    <t>cycle 30 value</t>
  </si>
  <si>
    <t>final yield</t>
  </si>
  <si>
    <t>Maximum Per-cycle Efficiency</t>
  </si>
  <si>
    <r>
      <t>Inhibition Constant (</t>
    </r>
    <r>
      <rPr>
        <b/>
        <i/>
        <u/>
        <sz val="12"/>
        <rFont val="Consolas"/>
        <family val="2"/>
      </rPr>
      <t>KD</t>
    </r>
    <r>
      <rPr>
        <b/>
        <u/>
        <sz val="12"/>
        <rFont val="Consolas"/>
        <family val="2"/>
      </rPr>
      <t>)</t>
    </r>
  </si>
  <si>
    <r>
      <t>Maximum Yield (</t>
    </r>
    <r>
      <rPr>
        <b/>
        <i/>
        <u/>
        <sz val="12"/>
        <color theme="1"/>
        <rFont val="Consolas"/>
        <family val="2"/>
      </rPr>
      <t>max</t>
    </r>
    <r>
      <rPr>
        <b/>
        <u/>
        <sz val="12"/>
        <color theme="1"/>
        <rFont val="Consolas"/>
        <family val="2"/>
      </rPr>
      <t>)</t>
    </r>
  </si>
  <si>
    <t>Starting Template</t>
  </si>
  <si>
    <t>Yield</t>
  </si>
  <si>
    <t>Cycle</t>
  </si>
  <si>
    <t>Fig_1 FL data</t>
  </si>
  <si>
    <t>Fluorescence qPCR data for V3-V4, V4-V5, and V4 amplifications</t>
  </si>
  <si>
    <t>Global fitting results</t>
  </si>
  <si>
    <t>Fig_1 global fitting data</t>
  </si>
  <si>
    <t>Fig_2 FL data</t>
  </si>
  <si>
    <t>Fig_2 global fitting data</t>
  </si>
  <si>
    <t>Fluorescence qPCR data for V3-V4 amplification from different templates</t>
  </si>
  <si>
    <t>Fig_3 FL data</t>
  </si>
  <si>
    <t>Fig_3 global fitting data</t>
  </si>
  <si>
    <t>Fluorescence qPCR data of thermal-bias PCR using Match, Mismatch, and mixed templates</t>
  </si>
  <si>
    <t>Fig_4 FL data</t>
  </si>
  <si>
    <t>Fluorescence data of mixed genome thermal-bias libraries</t>
  </si>
  <si>
    <t>Fig_4 global fitting data</t>
  </si>
  <si>
    <t>Fig 1 : qPCR FL data</t>
  </si>
  <si>
    <t>B3</t>
  </si>
  <si>
    <t>B4</t>
  </si>
  <si>
    <t>B5</t>
  </si>
  <si>
    <t>B6</t>
  </si>
  <si>
    <t>B7</t>
  </si>
  <si>
    <t>B8</t>
  </si>
  <si>
    <t>B9</t>
  </si>
  <si>
    <t>B10</t>
  </si>
  <si>
    <t>C3</t>
  </si>
  <si>
    <t>C4</t>
  </si>
  <si>
    <t>C5</t>
  </si>
  <si>
    <t>C6</t>
  </si>
  <si>
    <t>C7</t>
  </si>
  <si>
    <t>C8</t>
  </si>
  <si>
    <t>C9</t>
  </si>
  <si>
    <t>C10</t>
  </si>
  <si>
    <t>D3</t>
  </si>
  <si>
    <t>D4</t>
  </si>
  <si>
    <t>D5</t>
  </si>
  <si>
    <t>D6</t>
  </si>
  <si>
    <t>D7</t>
  </si>
  <si>
    <t>D8</t>
  </si>
  <si>
    <t>D9</t>
  </si>
  <si>
    <t>D10</t>
  </si>
  <si>
    <t>Pro_341F &amp; Pro_805R</t>
  </si>
  <si>
    <t>ND_F1 &amp; ND_R1</t>
  </si>
  <si>
    <t>515F-Y &amp; 926R</t>
  </si>
  <si>
    <t>ND_V4_F &amp; ND_V5_R</t>
  </si>
  <si>
    <t>515F-Y &amp; 806RB</t>
  </si>
  <si>
    <t>ND_V4_F &amp; ND_V4_R</t>
  </si>
  <si>
    <t>V3-V4</t>
  </si>
  <si>
    <t>V4-V5</t>
  </si>
  <si>
    <t>V4</t>
  </si>
  <si>
    <t>Invitrogen Platinum II with EvaGreen, Ec genomic template</t>
  </si>
  <si>
    <t xml:space="preserve">Earth Microbiome Protocol </t>
  </si>
  <si>
    <t>Fig 1 global fitting data</t>
  </si>
  <si>
    <t>primers</t>
  </si>
  <si>
    <t>replicate</t>
  </si>
  <si>
    <t>seed</t>
  </si>
  <si>
    <t>max</t>
  </si>
  <si>
    <t>KD</t>
  </si>
  <si>
    <t>max/Kd</t>
  </si>
  <si>
    <t>average seed</t>
  </si>
  <si>
    <t>stand. dev.</t>
  </si>
  <si>
    <t>average max/Kd</t>
  </si>
  <si>
    <t>(V3-V4)</t>
  </si>
  <si>
    <t>(V4-V5)</t>
  </si>
  <si>
    <t>(V4)</t>
  </si>
  <si>
    <t>Fig. 2 fluorescence data</t>
  </si>
  <si>
    <t>Match template</t>
  </si>
  <si>
    <t>Mismatch template</t>
  </si>
  <si>
    <t>Mixed template</t>
  </si>
  <si>
    <t>EMP, Platinum Ultra with EvaGreen</t>
  </si>
  <si>
    <t>Fig. 2 global fitting data</t>
  </si>
  <si>
    <t>template</t>
  </si>
  <si>
    <t>Match</t>
  </si>
  <si>
    <t>rep 1</t>
  </si>
  <si>
    <t>(BamHI)</t>
  </si>
  <si>
    <t>rep 2</t>
  </si>
  <si>
    <t>rep 3</t>
  </si>
  <si>
    <t>rep 4</t>
  </si>
  <si>
    <t>Mismatch</t>
  </si>
  <si>
    <t>(SpeI)</t>
  </si>
  <si>
    <t>Mix 1:1</t>
  </si>
  <si>
    <t>Fig_3 data:</t>
  </si>
  <si>
    <t>SsoFast, thermal-bias, Nextera tailed primers (TB_F_Tm55_v1 &amp; TB_R_Tm55_v1)</t>
  </si>
  <si>
    <t>B11</t>
  </si>
  <si>
    <t>Mix</t>
  </si>
  <si>
    <t>Fig_3: global fitting data</t>
  </si>
  <si>
    <t>max/KD</t>
  </si>
  <si>
    <t>seed average</t>
  </si>
  <si>
    <t>SD</t>
  </si>
  <si>
    <t>max/KD average</t>
  </si>
  <si>
    <t>Fig_4: Thermal-bias amplification of mixed genome sequencing libraries</t>
  </si>
  <si>
    <t>TruSeq tailed primers: (TB_F_Tm55_v2 &amp; TB_R_Tm55_v2)</t>
  </si>
  <si>
    <t>Library_1 (not spiked)</t>
  </si>
  <si>
    <t>Library_2 (spiked)</t>
  </si>
  <si>
    <t>Library_3 (1/2 spiked)</t>
  </si>
  <si>
    <t>Fig_4: Mixed genome amplification global fitting data</t>
  </si>
  <si>
    <t>Average seed</t>
  </si>
  <si>
    <t>Average max/KD</t>
  </si>
  <si>
    <t>Library_1</t>
  </si>
  <si>
    <t>Library_2</t>
  </si>
  <si>
    <t>Library_3</t>
  </si>
  <si>
    <r>
      <rPr>
        <i/>
        <sz val="12"/>
        <color theme="1"/>
        <rFont val="Consolas"/>
        <family val="2"/>
      </rPr>
      <t>max/KD</t>
    </r>
    <r>
      <rPr>
        <sz val="12"/>
        <color theme="1"/>
        <rFont val="Consolas"/>
        <family val="3"/>
      </rPr>
      <t>:</t>
    </r>
  </si>
  <si>
    <t>Supporting Data SD3: PCR modeler and raw data</t>
  </si>
  <si>
    <r>
      <rPr>
        <b/>
        <sz val="12"/>
        <rFont val="Consolas"/>
        <family val="2"/>
      </rPr>
      <t>Supporting Data SD3: PCR Modeler.</t>
    </r>
    <r>
      <rPr>
        <sz val="12"/>
        <rFont val="Consolas"/>
        <family val="3"/>
      </rPr>
      <t xml:space="preserve"> Changing indicated values generates modeled amplicon yield per cycle.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</si>
</sst>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\-###0"/>
    <numFmt numFmtId="165" formatCode="###0.00;\-###0.00"/>
  </numFmts>
  <fonts count="22" x14ac:knownFonts="1">
    <font>
      <sz val="11"/>
      <color theme="1"/>
      <name val="Consolas"/>
      <family val="2"/>
    </font>
    <font>
      <b/>
      <sz val="11"/>
      <color theme="1"/>
      <name val="Consolas"/>
      <family val="2"/>
    </font>
    <font>
      <b/>
      <u/>
      <sz val="11"/>
      <color theme="1"/>
      <name val="Consolas"/>
      <family val="2"/>
    </font>
    <font>
      <sz val="8.25"/>
      <name val="Microsoft Sans Serif"/>
      <family val="2"/>
    </font>
    <font>
      <sz val="12"/>
      <name val="Consolas"/>
      <family val="3"/>
    </font>
    <font>
      <sz val="12"/>
      <color theme="1"/>
      <name val="Consolas"/>
      <family val="3"/>
    </font>
    <font>
      <b/>
      <u/>
      <sz val="12"/>
      <name val="Consolas"/>
      <family val="2"/>
    </font>
    <font>
      <b/>
      <sz val="12"/>
      <name val="Consolas"/>
      <family val="2"/>
    </font>
    <font>
      <b/>
      <sz val="12"/>
      <color theme="1"/>
      <name val="Consolas"/>
      <family val="2"/>
    </font>
    <font>
      <b/>
      <i/>
      <u/>
      <sz val="12"/>
      <name val="Consolas"/>
      <family val="2"/>
    </font>
    <font>
      <b/>
      <u/>
      <sz val="12"/>
      <color theme="1"/>
      <name val="Consolas"/>
      <family val="2"/>
    </font>
    <font>
      <b/>
      <i/>
      <u/>
      <sz val="12"/>
      <color theme="1"/>
      <name val="Consolas"/>
      <family val="2"/>
    </font>
    <font>
      <sz val="12"/>
      <name val="Consolas"/>
      <family val="2"/>
    </font>
    <font>
      <b/>
      <sz val="11"/>
      <name val="Consolas"/>
      <family val="2"/>
    </font>
    <font>
      <b/>
      <sz val="8.25"/>
      <name val="Microsoft Sans Serif"/>
      <family val="2"/>
    </font>
    <font>
      <sz val="11"/>
      <name val="Consolas"/>
      <family val="2"/>
    </font>
    <font>
      <b/>
      <u/>
      <sz val="11"/>
      <name val="Consolas"/>
      <family val="2"/>
    </font>
    <font>
      <b/>
      <i/>
      <u/>
      <sz val="11"/>
      <name val="Consolas"/>
      <family val="2"/>
    </font>
    <font>
      <b/>
      <i/>
      <u/>
      <sz val="11"/>
      <color theme="1"/>
      <name val="Consolas"/>
      <family val="2"/>
    </font>
    <font>
      <i/>
      <sz val="11"/>
      <name val="Consolas"/>
      <family val="2"/>
    </font>
    <font>
      <i/>
      <sz val="12"/>
      <color theme="1"/>
      <name val="Consolas"/>
      <family val="2"/>
    </font>
    <font>
      <sz val="12"/>
      <color theme="1"/>
      <name val="Consolas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3DCE9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>
      <alignment vertical="top"/>
      <protection locked="0"/>
    </xf>
    <xf numFmtId="0" fontId="5" fillId="0" borderId="0" xfId="1" applyFont="1" applyAlignment="1" applyProtection="1"/>
    <xf numFmtId="11" fontId="5" fillId="0" borderId="0" xfId="1" applyNumberFormat="1" applyFont="1" applyAlignment="1" applyProtection="1"/>
    <xf numFmtId="0" fontId="5" fillId="2" borderId="0" xfId="1" applyFont="1" applyFill="1" applyAlignment="1" applyProtection="1"/>
    <xf numFmtId="0" fontId="5" fillId="3" borderId="0" xfId="1" applyFont="1" applyFill="1" applyAlignment="1" applyProtection="1"/>
    <xf numFmtId="0" fontId="4" fillId="0" borderId="0" xfId="1" applyFont="1" applyAlignment="1">
      <alignment horizontal="center" vertical="top"/>
      <protection locked="0"/>
    </xf>
    <xf numFmtId="0" fontId="6" fillId="0" borderId="0" xfId="1" applyFont="1" applyAlignment="1">
      <alignment horizontal="center" vertical="top"/>
      <protection locked="0"/>
    </xf>
    <xf numFmtId="0" fontId="5" fillId="4" borderId="0" xfId="1" applyFont="1" applyFill="1" applyAlignment="1" applyProtection="1"/>
    <xf numFmtId="11" fontId="7" fillId="3" borderId="0" xfId="1" applyNumberFormat="1" applyFont="1" applyFill="1" applyAlignment="1">
      <alignment horizontal="center" vertical="top"/>
      <protection locked="0"/>
    </xf>
    <xf numFmtId="0" fontId="7" fillId="0" borderId="0" xfId="1" applyFont="1" applyAlignment="1">
      <alignment horizontal="center" vertical="top"/>
      <protection locked="0"/>
    </xf>
    <xf numFmtId="0" fontId="7" fillId="2" borderId="0" xfId="1" applyFont="1" applyFill="1" applyAlignment="1">
      <alignment horizontal="center" vertical="top"/>
      <protection locked="0"/>
    </xf>
    <xf numFmtId="0" fontId="7" fillId="3" borderId="0" xfId="1" applyFont="1" applyFill="1" applyAlignment="1">
      <alignment horizontal="center" vertical="top"/>
      <protection locked="0"/>
    </xf>
    <xf numFmtId="11" fontId="7" fillId="5" borderId="0" xfId="1" applyNumberFormat="1" applyFont="1" applyFill="1" applyAlignment="1">
      <alignment horizontal="center" vertical="top"/>
      <protection locked="0"/>
    </xf>
    <xf numFmtId="11" fontId="8" fillId="5" borderId="0" xfId="1" applyNumberFormat="1" applyFont="1" applyFill="1" applyAlignment="1" applyProtection="1">
      <alignment horizontal="center"/>
    </xf>
    <xf numFmtId="0" fontId="8" fillId="0" borderId="0" xfId="1" applyFont="1" applyAlignment="1" applyProtection="1">
      <alignment horizontal="center"/>
    </xf>
    <xf numFmtId="0" fontId="8" fillId="5" borderId="0" xfId="1" applyFont="1" applyFill="1" applyAlignment="1" applyProtection="1">
      <alignment horizontal="center"/>
    </xf>
    <xf numFmtId="0" fontId="10" fillId="0" borderId="0" xfId="1" applyFont="1" applyAlignment="1" applyProtection="1">
      <alignment horizontal="center"/>
    </xf>
    <xf numFmtId="0" fontId="12" fillId="0" borderId="0" xfId="1" applyFont="1">
      <alignment vertical="top"/>
      <protection locked="0"/>
    </xf>
    <xf numFmtId="164" fontId="3" fillId="0" borderId="0" xfId="1" applyNumberFormat="1" applyAlignment="1" applyProtection="1">
      <alignment vertical="center"/>
    </xf>
    <xf numFmtId="165" fontId="13" fillId="0" borderId="0" xfId="1" applyNumberFormat="1" applyFont="1" applyAlignment="1" applyProtection="1">
      <alignment vertical="center"/>
    </xf>
    <xf numFmtId="165" fontId="3" fillId="0" borderId="0" xfId="1" applyNumberFormat="1" applyAlignment="1" applyProtection="1">
      <alignment vertical="center"/>
    </xf>
    <xf numFmtId="0" fontId="3" fillId="0" borderId="0" xfId="1" applyAlignment="1" applyProtection="1">
      <alignment vertical="center"/>
    </xf>
    <xf numFmtId="0" fontId="3" fillId="6" borderId="0" xfId="1" applyFill="1" applyAlignment="1">
      <alignment horizontal="center" vertical="center" wrapText="1"/>
      <protection locked="0"/>
    </xf>
    <xf numFmtId="0" fontId="3" fillId="6" borderId="0" xfId="1" applyFill="1" applyAlignment="1">
      <alignment horizontal="center" vertical="center"/>
      <protection locked="0"/>
    </xf>
    <xf numFmtId="165" fontId="14" fillId="0" borderId="0" xfId="1" applyNumberFormat="1" applyFont="1" applyAlignment="1" applyProtection="1">
      <alignment vertical="center"/>
    </xf>
    <xf numFmtId="165" fontId="14" fillId="3" borderId="0" xfId="1" applyNumberFormat="1" applyFont="1" applyFill="1" applyAlignment="1" applyProtection="1">
      <alignment vertical="center"/>
    </xf>
    <xf numFmtId="165" fontId="3" fillId="3" borderId="0" xfId="1" applyNumberFormat="1" applyFill="1" applyAlignment="1" applyProtection="1">
      <alignment vertical="center"/>
    </xf>
    <xf numFmtId="165" fontId="14" fillId="7" borderId="0" xfId="1" applyNumberFormat="1" applyFont="1" applyFill="1" applyAlignment="1" applyProtection="1">
      <alignment vertical="center"/>
    </xf>
    <xf numFmtId="165" fontId="3" fillId="7" borderId="0" xfId="1" applyNumberFormat="1" applyFill="1" applyAlignment="1" applyProtection="1">
      <alignment vertical="center"/>
    </xf>
    <xf numFmtId="165" fontId="14" fillId="8" borderId="0" xfId="1" applyNumberFormat="1" applyFont="1" applyFill="1" applyAlignment="1" applyProtection="1">
      <alignment vertical="center"/>
    </xf>
    <xf numFmtId="165" fontId="3" fillId="8" borderId="0" xfId="1" applyNumberFormat="1" applyFill="1" applyAlignment="1" applyProtection="1">
      <alignment vertical="center"/>
    </xf>
    <xf numFmtId="0" fontId="13" fillId="0" borderId="0" xfId="1" applyFont="1">
      <alignment vertical="top"/>
      <protection locked="0"/>
    </xf>
    <xf numFmtId="0" fontId="15" fillId="0" borderId="0" xfId="1" applyFont="1">
      <alignment vertical="top"/>
      <protection locked="0"/>
    </xf>
    <xf numFmtId="0" fontId="16" fillId="0" borderId="0" xfId="1" applyFont="1">
      <alignment vertical="top"/>
      <protection locked="0"/>
    </xf>
    <xf numFmtId="0" fontId="17" fillId="0" borderId="0" xfId="1" applyFont="1">
      <alignment vertical="top"/>
      <protection locked="0"/>
    </xf>
    <xf numFmtId="0" fontId="15" fillId="0" borderId="0" xfId="1" applyFont="1" applyAlignment="1">
      <alignment vertical="top" wrapText="1"/>
      <protection locked="0"/>
    </xf>
    <xf numFmtId="11" fontId="15" fillId="0" borderId="0" xfId="1" applyNumberFormat="1" applyFont="1">
      <alignment vertical="top"/>
      <protection locked="0"/>
    </xf>
    <xf numFmtId="164" fontId="15" fillId="0" borderId="0" xfId="1" applyNumberFormat="1" applyFont="1" applyAlignment="1" applyProtection="1">
      <alignment vertical="center"/>
    </xf>
    <xf numFmtId="165" fontId="15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5" fillId="6" borderId="0" xfId="1" applyFont="1" applyFill="1" applyAlignment="1">
      <alignment horizontal="center" vertical="center" wrapText="1"/>
      <protection locked="0"/>
    </xf>
    <xf numFmtId="0" fontId="15" fillId="6" borderId="0" xfId="1" applyFont="1" applyFill="1" applyAlignment="1">
      <alignment horizontal="center" vertical="center"/>
      <protection locked="0"/>
    </xf>
    <xf numFmtId="165" fontId="15" fillId="8" borderId="0" xfId="1" applyNumberFormat="1" applyFont="1" applyFill="1" applyAlignment="1" applyProtection="1">
      <alignment vertical="center"/>
    </xf>
    <xf numFmtId="165" fontId="15" fillId="2" borderId="0" xfId="1" applyNumberFormat="1" applyFont="1" applyFill="1" applyAlignment="1" applyProtection="1">
      <alignment vertical="center"/>
    </xf>
    <xf numFmtId="0" fontId="15" fillId="3" borderId="0" xfId="1" applyFont="1" applyFill="1">
      <alignment vertical="top"/>
      <protection locked="0"/>
    </xf>
    <xf numFmtId="0" fontId="15" fillId="9" borderId="0" xfId="1" applyFont="1" applyFill="1">
      <alignment vertical="top"/>
      <protection locked="0"/>
    </xf>
    <xf numFmtId="0" fontId="15" fillId="10" borderId="0" xfId="1" applyFont="1" applyFill="1">
      <alignment vertical="top"/>
      <protection locked="0"/>
    </xf>
    <xf numFmtId="0" fontId="15" fillId="8" borderId="0" xfId="1" applyFont="1" applyFill="1">
      <alignment vertical="top"/>
      <protection locked="0"/>
    </xf>
    <xf numFmtId="0" fontId="15" fillId="2" borderId="0" xfId="1" applyFont="1" applyFill="1">
      <alignment vertical="top"/>
      <protection locked="0"/>
    </xf>
    <xf numFmtId="0" fontId="1" fillId="3" borderId="0" xfId="0" applyFont="1" applyFill="1"/>
    <xf numFmtId="0" fontId="1" fillId="8" borderId="0" xfId="0" applyFont="1" applyFill="1"/>
    <xf numFmtId="0" fontId="1" fillId="7" borderId="0" xfId="0" applyFont="1" applyFill="1"/>
    <xf numFmtId="0" fontId="18" fillId="0" borderId="0" xfId="0" applyFont="1"/>
    <xf numFmtId="0" fontId="0" fillId="7" borderId="0" xfId="0" applyFill="1"/>
    <xf numFmtId="0" fontId="0" fillId="3" borderId="0" xfId="0" applyFill="1"/>
    <xf numFmtId="0" fontId="0" fillId="8" borderId="0" xfId="0" applyFill="1"/>
    <xf numFmtId="0" fontId="15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21" fillId="0" borderId="0" xfId="1" applyFont="1" applyAlignment="1" applyProtection="1"/>
  </cellXfs>
  <cellStyles count="2">
    <cellStyle name="Normal" xfId="0" builtinId="0"/>
    <cellStyle name="Normal 2" xfId="1" xr:uid="{EC9B014C-52BB-F44B-AC0D-EAB6CFB7E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21C7-AD65-2640-A5B1-CC3BA1C370B6}">
  <dimension ref="B2:C22"/>
  <sheetViews>
    <sheetView tabSelected="1" workbookViewId="0">
      <selection activeCell="A2" sqref="A2"/>
    </sheetView>
  </sheetViews>
  <sheetFormatPr baseColWidth="10" defaultRowHeight="15" x14ac:dyDescent="0.2"/>
  <cols>
    <col min="2" max="2" width="29.5" customWidth="1"/>
    <col min="3" max="3" width="28.83203125" customWidth="1"/>
  </cols>
  <sheetData>
    <row r="2" spans="2:3" x14ac:dyDescent="0.2">
      <c r="B2" s="1" t="s">
        <v>112</v>
      </c>
    </row>
    <row r="4" spans="2:3" x14ac:dyDescent="0.2">
      <c r="B4" s="2" t="s">
        <v>0</v>
      </c>
      <c r="C4" s="2" t="s">
        <v>1</v>
      </c>
    </row>
    <row r="6" spans="2:3" x14ac:dyDescent="0.2">
      <c r="B6" t="s">
        <v>2</v>
      </c>
      <c r="C6" t="s">
        <v>3</v>
      </c>
    </row>
    <row r="8" spans="2:3" x14ac:dyDescent="0.2">
      <c r="B8" t="s">
        <v>13</v>
      </c>
      <c r="C8" t="s">
        <v>14</v>
      </c>
    </row>
    <row r="10" spans="2:3" x14ac:dyDescent="0.2">
      <c r="B10" t="s">
        <v>16</v>
      </c>
      <c r="C10" t="s">
        <v>15</v>
      </c>
    </row>
    <row r="12" spans="2:3" x14ac:dyDescent="0.2">
      <c r="B12" t="s">
        <v>17</v>
      </c>
      <c r="C12" t="s">
        <v>19</v>
      </c>
    </row>
    <row r="14" spans="2:3" x14ac:dyDescent="0.2">
      <c r="B14" t="s">
        <v>18</v>
      </c>
      <c r="C14" t="s">
        <v>15</v>
      </c>
    </row>
    <row r="16" spans="2:3" x14ac:dyDescent="0.2">
      <c r="B16" t="s">
        <v>20</v>
      </c>
      <c r="C16" t="s">
        <v>22</v>
      </c>
    </row>
    <row r="18" spans="2:3" x14ac:dyDescent="0.2">
      <c r="B18" t="s">
        <v>21</v>
      </c>
      <c r="C18" t="s">
        <v>15</v>
      </c>
    </row>
    <row r="20" spans="2:3" x14ac:dyDescent="0.2">
      <c r="B20" t="s">
        <v>23</v>
      </c>
      <c r="C20" t="s">
        <v>24</v>
      </c>
    </row>
    <row r="22" spans="2:3" x14ac:dyDescent="0.2">
      <c r="B22" t="s">
        <v>25</v>
      </c>
      <c r="C22" t="s">
        <v>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F87A-3A7B-B746-AB03-11D8318C34BB}">
  <dimension ref="B2:N17"/>
  <sheetViews>
    <sheetView workbookViewId="0"/>
  </sheetViews>
  <sheetFormatPr baseColWidth="10" defaultRowHeight="15" x14ac:dyDescent="0.2"/>
  <cols>
    <col min="8" max="8" width="13.5" customWidth="1"/>
    <col min="11" max="11" width="13.83203125" customWidth="1"/>
    <col min="12" max="12" width="13.1640625" customWidth="1"/>
    <col min="13" max="13" width="16.33203125" customWidth="1"/>
    <col min="14" max="14" width="12.5" customWidth="1"/>
  </cols>
  <sheetData>
    <row r="2" spans="2:14" x14ac:dyDescent="0.2">
      <c r="B2" s="1" t="s">
        <v>105</v>
      </c>
    </row>
    <row r="4" spans="2:14" x14ac:dyDescent="0.2"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2:14" x14ac:dyDescent="0.2">
      <c r="C5" s="59"/>
      <c r="D5" s="59" t="s">
        <v>64</v>
      </c>
      <c r="E5" s="60" t="s">
        <v>65</v>
      </c>
      <c r="F5" s="60" t="s">
        <v>66</v>
      </c>
      <c r="G5" s="60" t="s">
        <v>67</v>
      </c>
      <c r="H5" s="60" t="s">
        <v>96</v>
      </c>
      <c r="I5" s="59"/>
      <c r="J5" s="59"/>
      <c r="K5" s="61" t="s">
        <v>106</v>
      </c>
      <c r="L5" s="61" t="s">
        <v>98</v>
      </c>
      <c r="M5" s="61" t="s">
        <v>107</v>
      </c>
      <c r="N5" s="61" t="s">
        <v>98</v>
      </c>
    </row>
    <row r="6" spans="2:14" x14ac:dyDescent="0.2">
      <c r="C6" s="59" t="s">
        <v>108</v>
      </c>
      <c r="D6" s="59">
        <v>1</v>
      </c>
      <c r="E6" s="59">
        <v>8.3030599999999995E-4</v>
      </c>
      <c r="F6" s="59">
        <v>74057.5</v>
      </c>
      <c r="G6" s="59">
        <v>6992.26</v>
      </c>
      <c r="H6" s="59">
        <f t="shared" ref="H6:H17" si="0">F6/G6</f>
        <v>10.591353868420224</v>
      </c>
      <c r="I6" s="59"/>
      <c r="J6" s="59"/>
      <c r="K6" s="59">
        <f>AVERAGE(E6:E9)</f>
        <v>8.6056675000000004E-4</v>
      </c>
      <c r="L6" s="59">
        <f>_xlfn.STDEV.P(E6:E9)</f>
        <v>2.7881457354082116E-5</v>
      </c>
      <c r="M6" s="59">
        <f>AVERAGE(H6:H9)</f>
        <v>10.5900247228568</v>
      </c>
      <c r="N6" s="59">
        <f>_xlfn.STDEV.P(H6:H9)</f>
        <v>0.15107462994400497</v>
      </c>
    </row>
    <row r="7" spans="2:14" x14ac:dyDescent="0.2">
      <c r="C7" s="59"/>
      <c r="D7" s="59">
        <v>2</v>
      </c>
      <c r="E7" s="59">
        <v>8.60373E-4</v>
      </c>
      <c r="F7" s="59">
        <v>78200</v>
      </c>
      <c r="G7" s="59">
        <v>7221.69</v>
      </c>
      <c r="H7" s="59">
        <f t="shared" si="0"/>
        <v>10.82849028413017</v>
      </c>
      <c r="I7" s="59"/>
      <c r="J7" s="59"/>
      <c r="K7" s="59"/>
      <c r="L7" s="59"/>
      <c r="M7" s="59"/>
      <c r="N7" s="59"/>
    </row>
    <row r="8" spans="2:14" x14ac:dyDescent="0.2">
      <c r="C8" s="59"/>
      <c r="D8" s="59">
        <v>3</v>
      </c>
      <c r="E8" s="59">
        <v>9.0520499999999996E-4</v>
      </c>
      <c r="F8" s="59">
        <v>77809.7</v>
      </c>
      <c r="G8" s="59">
        <v>7393.97</v>
      </c>
      <c r="H8" s="59">
        <f t="shared" si="0"/>
        <v>10.523399472813656</v>
      </c>
      <c r="I8" s="59"/>
      <c r="J8" s="59"/>
      <c r="K8" s="59"/>
      <c r="L8" s="59"/>
      <c r="M8" s="59"/>
      <c r="N8" s="59"/>
    </row>
    <row r="9" spans="2:14" x14ac:dyDescent="0.2">
      <c r="C9" s="59"/>
      <c r="D9" s="59">
        <v>4</v>
      </c>
      <c r="E9" s="59">
        <v>8.4638300000000003E-4</v>
      </c>
      <c r="F9" s="59">
        <v>75484.7</v>
      </c>
      <c r="G9" s="59">
        <v>7246.4</v>
      </c>
      <c r="H9" s="59">
        <f t="shared" si="0"/>
        <v>10.416855266063148</v>
      </c>
      <c r="I9" s="59"/>
      <c r="J9" s="59"/>
      <c r="K9" s="59"/>
      <c r="L9" s="59"/>
      <c r="M9" s="59"/>
      <c r="N9" s="59"/>
    </row>
    <row r="10" spans="2:14" x14ac:dyDescent="0.2">
      <c r="C10" s="59" t="s">
        <v>109</v>
      </c>
      <c r="D10" s="59">
        <v>1</v>
      </c>
      <c r="E10" s="59">
        <v>8.6217599999999998E-4</v>
      </c>
      <c r="F10" s="59">
        <v>79619.600000000006</v>
      </c>
      <c r="G10" s="59">
        <v>7465.98</v>
      </c>
      <c r="H10" s="59">
        <f t="shared" si="0"/>
        <v>10.664320022287765</v>
      </c>
      <c r="I10" s="59"/>
      <c r="J10" s="59"/>
      <c r="K10" s="59">
        <f>AVERAGE(E10:E13)</f>
        <v>9.3672299999999998E-4</v>
      </c>
      <c r="L10" s="59">
        <f>_xlfn.STDEV.P(E10:E13)</f>
        <v>4.3303875398167328E-5</v>
      </c>
      <c r="M10" s="59">
        <f>AVERAGE(H10:H13)</f>
        <v>10.490442874500808</v>
      </c>
      <c r="N10" s="59">
        <f>_xlfn.STDEV.P(H10:H13)</f>
        <v>0.12737689120027468</v>
      </c>
    </row>
    <row r="11" spans="2:14" x14ac:dyDescent="0.2">
      <c r="C11" s="59"/>
      <c r="D11" s="59">
        <v>2</v>
      </c>
      <c r="E11" s="59">
        <v>9.57933E-4</v>
      </c>
      <c r="F11" s="59">
        <v>81914.399999999994</v>
      </c>
      <c r="G11" s="59">
        <v>7763.9</v>
      </c>
      <c r="H11" s="59">
        <f t="shared" si="0"/>
        <v>10.550676850551913</v>
      </c>
      <c r="I11" s="59"/>
      <c r="J11" s="59"/>
      <c r="K11" s="59"/>
      <c r="L11" s="59"/>
      <c r="M11" s="59"/>
      <c r="N11" s="59"/>
    </row>
    <row r="12" spans="2:14" x14ac:dyDescent="0.2">
      <c r="C12" s="59"/>
      <c r="D12" s="59">
        <v>3</v>
      </c>
      <c r="E12" s="59">
        <v>9.6936500000000003E-4</v>
      </c>
      <c r="F12" s="59">
        <v>81670.3</v>
      </c>
      <c r="G12" s="59">
        <v>7840.84</v>
      </c>
      <c r="H12" s="59">
        <f t="shared" si="0"/>
        <v>10.416014100530045</v>
      </c>
      <c r="I12" s="59"/>
      <c r="J12" s="59"/>
      <c r="K12" s="59"/>
      <c r="L12" s="59"/>
      <c r="M12" s="59"/>
      <c r="N12" s="59"/>
    </row>
    <row r="13" spans="2:14" x14ac:dyDescent="0.2">
      <c r="C13" s="59"/>
      <c r="D13" s="59">
        <v>4</v>
      </c>
      <c r="E13" s="59">
        <v>9.5741800000000003E-4</v>
      </c>
      <c r="F13" s="59">
        <v>80963.100000000006</v>
      </c>
      <c r="G13" s="59">
        <v>7837.09</v>
      </c>
      <c r="H13" s="59">
        <f t="shared" si="0"/>
        <v>10.330760524633506</v>
      </c>
      <c r="I13" s="59"/>
      <c r="J13" s="59"/>
      <c r="K13" s="59"/>
      <c r="L13" s="59"/>
      <c r="M13" s="59"/>
      <c r="N13" s="59"/>
    </row>
    <row r="14" spans="2:14" x14ac:dyDescent="0.2">
      <c r="C14" s="59" t="s">
        <v>110</v>
      </c>
      <c r="D14" s="59">
        <v>1</v>
      </c>
      <c r="E14" s="59">
        <v>9.1114899999999999E-4</v>
      </c>
      <c r="F14" s="59">
        <v>80905.100000000006</v>
      </c>
      <c r="G14" s="59">
        <v>7714.39</v>
      </c>
      <c r="H14" s="59">
        <f t="shared" si="0"/>
        <v>10.487556371923121</v>
      </c>
      <c r="I14" s="59"/>
      <c r="J14" s="59"/>
      <c r="K14" s="59">
        <f>AVERAGE(E14:E17)</f>
        <v>1.0161797499999999E-3</v>
      </c>
      <c r="L14" s="59">
        <f>_xlfn.STDEV.P(E14:E17)</f>
        <v>7.1760531388692357E-5</v>
      </c>
      <c r="M14" s="59">
        <f>AVERAGE(H14:H17)</f>
        <v>10.235250135427899</v>
      </c>
      <c r="N14" s="59">
        <f>_xlfn.STDEV.P(H14:H17)</f>
        <v>0.26032766288421211</v>
      </c>
    </row>
    <row r="15" spans="2:14" x14ac:dyDescent="0.2">
      <c r="C15" s="59"/>
      <c r="D15" s="59">
        <v>2</v>
      </c>
      <c r="E15" s="59">
        <v>1.0166800000000001E-3</v>
      </c>
      <c r="F15" s="59">
        <v>87387.6</v>
      </c>
      <c r="G15" s="59">
        <v>8334.6</v>
      </c>
      <c r="H15" s="59">
        <f t="shared" si="0"/>
        <v>10.484918292419552</v>
      </c>
      <c r="I15" s="59"/>
      <c r="J15" s="59"/>
      <c r="K15" s="59"/>
      <c r="L15" s="59"/>
      <c r="M15" s="59"/>
      <c r="N15" s="59"/>
    </row>
    <row r="16" spans="2:14" x14ac:dyDescent="0.2">
      <c r="C16" s="59"/>
      <c r="D16" s="59">
        <v>3</v>
      </c>
      <c r="E16" s="59">
        <v>1.11374E-3</v>
      </c>
      <c r="F16" s="59">
        <v>83345.100000000006</v>
      </c>
      <c r="G16" s="59">
        <v>8430.16</v>
      </c>
      <c r="H16" s="59">
        <f t="shared" si="0"/>
        <v>9.8865383337920054</v>
      </c>
      <c r="I16" s="59"/>
      <c r="J16" s="59"/>
      <c r="K16" s="59"/>
      <c r="L16" s="59"/>
      <c r="M16" s="59"/>
      <c r="N16" s="59"/>
    </row>
    <row r="17" spans="3:14" x14ac:dyDescent="0.2">
      <c r="C17" s="59"/>
      <c r="D17" s="59">
        <v>4</v>
      </c>
      <c r="E17" s="59">
        <v>1.02315E-3</v>
      </c>
      <c r="F17" s="59">
        <v>80889.5</v>
      </c>
      <c r="G17" s="59">
        <v>8023.17</v>
      </c>
      <c r="H17" s="59">
        <f t="shared" si="0"/>
        <v>10.081987543576915</v>
      </c>
      <c r="I17" s="59"/>
      <c r="J17" s="59"/>
      <c r="K17" s="59"/>
      <c r="L17" s="59"/>
      <c r="M17" s="59"/>
      <c r="N17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423F-CCEA-5D4B-9D94-17244A7840C6}">
  <dimension ref="A1:S45"/>
  <sheetViews>
    <sheetView workbookViewId="0">
      <selection activeCell="B2" sqref="B2"/>
    </sheetView>
  </sheetViews>
  <sheetFormatPr baseColWidth="10" defaultColWidth="6" defaultRowHeight="16" x14ac:dyDescent="0.2"/>
  <cols>
    <col min="1" max="1" width="8.33203125" style="3" customWidth="1"/>
    <col min="2" max="2" width="14.83203125" style="3" customWidth="1"/>
    <col min="3" max="3" width="6" style="3"/>
    <col min="4" max="4" width="9.33203125" style="3" customWidth="1"/>
    <col min="5" max="5" width="14.83203125" style="3" customWidth="1"/>
    <col min="6" max="6" width="6" style="3"/>
    <col min="7" max="7" width="23.1640625" style="3" customWidth="1"/>
    <col min="8" max="9" width="6" style="3"/>
    <col min="10" max="10" width="28.83203125" style="3" customWidth="1"/>
    <col min="11" max="11" width="6" style="3"/>
    <col min="12" max="12" width="41.83203125" style="3" customWidth="1"/>
    <col min="13" max="13" width="6" style="3"/>
    <col min="14" max="14" width="11.33203125" style="3" customWidth="1"/>
    <col min="15" max="16" width="6" style="3"/>
    <col min="17" max="17" width="14" style="3" customWidth="1"/>
    <col min="18" max="16384" width="6" style="3"/>
  </cols>
  <sheetData>
    <row r="1" spans="1:19" x14ac:dyDescent="0.2">
      <c r="B1" s="20" t="s">
        <v>113</v>
      </c>
    </row>
    <row r="5" spans="1:19" x14ac:dyDescent="0.2">
      <c r="A5" s="19" t="s">
        <v>12</v>
      </c>
      <c r="B5" s="19" t="s">
        <v>11</v>
      </c>
      <c r="C5" s="19"/>
      <c r="D5" s="19" t="s">
        <v>10</v>
      </c>
      <c r="E5" s="19"/>
      <c r="F5" s="19"/>
      <c r="G5" s="19" t="s">
        <v>9</v>
      </c>
      <c r="H5" s="9"/>
      <c r="I5" s="9"/>
      <c r="J5" s="9" t="s">
        <v>8</v>
      </c>
      <c r="K5" s="9"/>
      <c r="L5" s="9" t="s">
        <v>7</v>
      </c>
      <c r="M5" s="9"/>
      <c r="N5" s="9" t="s">
        <v>6</v>
      </c>
      <c r="O5" s="9"/>
      <c r="P5" s="9"/>
      <c r="Q5" s="9" t="s">
        <v>5</v>
      </c>
      <c r="R5" s="9"/>
      <c r="S5" s="9"/>
    </row>
    <row r="6" spans="1:19" x14ac:dyDescent="0.2">
      <c r="A6" s="4">
        <v>1</v>
      </c>
      <c r="B6" s="5">
        <f>D6*($L$9+((G6-0)/G6)-(0/(J6+0)))</f>
        <v>0.2</v>
      </c>
      <c r="C6" s="4"/>
      <c r="D6" s="18">
        <v>0.1</v>
      </c>
      <c r="E6" s="17"/>
      <c r="F6" s="17"/>
      <c r="G6" s="16">
        <v>10000</v>
      </c>
      <c r="H6" s="12"/>
      <c r="I6" s="12"/>
      <c r="J6" s="15">
        <v>1000</v>
      </c>
      <c r="K6" s="12"/>
      <c r="L6" s="14">
        <v>1</v>
      </c>
      <c r="M6" s="12"/>
      <c r="N6" s="13">
        <f>B45</f>
        <v>2701.561639374243</v>
      </c>
      <c r="O6" s="12"/>
      <c r="P6" s="12"/>
      <c r="Q6" s="11">
        <f>B35</f>
        <v>2701.3015075652374</v>
      </c>
    </row>
    <row r="7" spans="1:19" x14ac:dyDescent="0.2">
      <c r="A7" s="4">
        <v>2</v>
      </c>
      <c r="B7" s="5">
        <f t="shared" ref="B7:B45" si="0">B6*($L$9+(($G$6-B6)/$G$6)-(B6/($J$6+B6)))</f>
        <v>0.39995600799840031</v>
      </c>
      <c r="C7" s="4"/>
      <c r="D7" s="4"/>
      <c r="E7" s="4"/>
      <c r="F7" s="4"/>
      <c r="G7" s="4"/>
    </row>
    <row r="8" spans="1:19" x14ac:dyDescent="0.2">
      <c r="A8" s="4">
        <v>3</v>
      </c>
      <c r="B8" s="5">
        <f t="shared" si="0"/>
        <v>0.79973611866094085</v>
      </c>
      <c r="C8" s="4"/>
      <c r="D8" s="62" t="s">
        <v>111</v>
      </c>
      <c r="E8" s="10">
        <f>G6/J6</f>
        <v>10</v>
      </c>
      <c r="F8" s="4"/>
      <c r="G8" s="4"/>
      <c r="L8" s="9" t="s">
        <v>4</v>
      </c>
    </row>
    <row r="9" spans="1:19" x14ac:dyDescent="0.2">
      <c r="A9" s="4">
        <v>4</v>
      </c>
      <c r="B9" s="5">
        <f t="shared" si="0"/>
        <v>1.5987692127612236</v>
      </c>
      <c r="C9" s="4"/>
      <c r="D9" s="4"/>
      <c r="E9" s="4"/>
      <c r="F9" s="4"/>
      <c r="G9" s="4"/>
      <c r="L9" s="8">
        <f>(L6*2)-1</f>
        <v>1</v>
      </c>
    </row>
    <row r="10" spans="1:19" x14ac:dyDescent="0.2">
      <c r="A10" s="4">
        <v>5</v>
      </c>
      <c r="B10" s="5">
        <f t="shared" si="0"/>
        <v>3.194730836259001</v>
      </c>
      <c r="C10" s="4"/>
      <c r="D10" s="4"/>
      <c r="E10" s="4"/>
      <c r="F10" s="4"/>
      <c r="G10" s="4"/>
    </row>
    <row r="11" spans="1:19" x14ac:dyDescent="0.2">
      <c r="A11" s="4">
        <v>6</v>
      </c>
      <c r="B11" s="5">
        <f t="shared" si="0"/>
        <v>6.3782672394509889</v>
      </c>
      <c r="C11" s="4"/>
      <c r="D11" s="4"/>
      <c r="E11" s="4"/>
      <c r="F11" s="4"/>
      <c r="G11" s="4"/>
    </row>
    <row r="12" spans="1:19" x14ac:dyDescent="0.2">
      <c r="A12" s="4">
        <v>7</v>
      </c>
      <c r="B12" s="5">
        <f t="shared" si="0"/>
        <v>12.712041794603344</v>
      </c>
      <c r="C12" s="4"/>
      <c r="D12" s="4"/>
      <c r="E12" s="4"/>
      <c r="F12" s="4"/>
      <c r="G12" s="4"/>
    </row>
    <row r="13" spans="1:19" x14ac:dyDescent="0.2">
      <c r="A13" s="4">
        <v>8</v>
      </c>
      <c r="B13" s="5">
        <f t="shared" si="0"/>
        <v>25.248356411666553</v>
      </c>
      <c r="C13" s="4"/>
      <c r="D13" s="4"/>
      <c r="E13" s="4"/>
      <c r="F13" s="4"/>
      <c r="G13" s="4"/>
    </row>
    <row r="14" spans="1:19" x14ac:dyDescent="0.2">
      <c r="A14" s="4">
        <v>9</v>
      </c>
      <c r="B14" s="5">
        <f t="shared" si="0"/>
        <v>49.811184308988175</v>
      </c>
      <c r="C14" s="4"/>
      <c r="D14" s="4"/>
      <c r="E14" s="4"/>
      <c r="F14" s="4"/>
      <c r="G14" s="4"/>
    </row>
    <row r="15" spans="1:19" x14ac:dyDescent="0.2">
      <c r="A15" s="4">
        <v>10</v>
      </c>
      <c r="B15" s="5">
        <f t="shared" si="0"/>
        <v>97.01082431953752</v>
      </c>
      <c r="C15" s="4"/>
      <c r="D15" s="4"/>
      <c r="E15" s="4"/>
      <c r="F15" s="4"/>
      <c r="G15" s="4"/>
    </row>
    <row r="16" spans="1:19" x14ac:dyDescent="0.2">
      <c r="A16" s="4">
        <v>11</v>
      </c>
      <c r="B16" s="5">
        <f t="shared" si="0"/>
        <v>184.50168068218073</v>
      </c>
      <c r="C16" s="4"/>
      <c r="D16" s="4"/>
      <c r="E16" s="4"/>
      <c r="F16" s="4"/>
      <c r="G16" s="4"/>
    </row>
    <row r="17" spans="1:7" x14ac:dyDescent="0.2">
      <c r="A17" s="4">
        <v>12</v>
      </c>
      <c r="B17" s="5">
        <f t="shared" si="0"/>
        <v>336.8607164117717</v>
      </c>
      <c r="C17" s="4"/>
      <c r="D17" s="4"/>
      <c r="E17" s="4"/>
      <c r="F17" s="4"/>
      <c r="G17" s="4"/>
    </row>
    <row r="18" spans="1:7" x14ac:dyDescent="0.2">
      <c r="A18" s="4">
        <v>13</v>
      </c>
      <c r="B18" s="5">
        <f t="shared" si="0"/>
        <v>577.49211986669172</v>
      </c>
      <c r="C18" s="4"/>
      <c r="D18" s="4"/>
      <c r="E18" s="4"/>
      <c r="F18" s="4"/>
      <c r="G18" s="4"/>
    </row>
    <row r="19" spans="1:7" x14ac:dyDescent="0.2">
      <c r="A19" s="4">
        <v>14</v>
      </c>
      <c r="B19" s="5">
        <f t="shared" si="0"/>
        <v>910.22481683514911</v>
      </c>
      <c r="C19" s="4"/>
      <c r="D19" s="4"/>
      <c r="E19" s="4"/>
      <c r="F19" s="4"/>
      <c r="G19" s="4"/>
    </row>
    <row r="20" spans="1:7" x14ac:dyDescent="0.2">
      <c r="A20" s="4">
        <v>15</v>
      </c>
      <c r="B20" s="5">
        <f t="shared" si="0"/>
        <v>1303.8753041726088</v>
      </c>
      <c r="C20" s="4"/>
      <c r="D20" s="4"/>
      <c r="E20" s="4"/>
      <c r="F20" s="4"/>
      <c r="G20" s="4"/>
    </row>
    <row r="21" spans="1:7" x14ac:dyDescent="0.2">
      <c r="A21" s="4">
        <v>16</v>
      </c>
      <c r="B21" s="5">
        <f t="shared" si="0"/>
        <v>1699.8149540264014</v>
      </c>
      <c r="C21" s="4"/>
      <c r="D21" s="4"/>
      <c r="E21" s="4"/>
      <c r="F21" s="4"/>
      <c r="G21" s="4"/>
    </row>
    <row r="22" spans="1:7" x14ac:dyDescent="0.2">
      <c r="A22" s="4">
        <v>17</v>
      </c>
      <c r="B22" s="5">
        <f t="shared" si="0"/>
        <v>2040.4821105875862</v>
      </c>
      <c r="C22" s="4"/>
      <c r="D22" s="4"/>
      <c r="E22" s="4"/>
      <c r="F22" s="4"/>
      <c r="G22" s="4"/>
    </row>
    <row r="23" spans="1:7" x14ac:dyDescent="0.2">
      <c r="A23" s="4">
        <v>18</v>
      </c>
      <c r="B23" s="5">
        <f t="shared" si="0"/>
        <v>2295.2301769690621</v>
      </c>
      <c r="C23" s="4"/>
      <c r="D23" s="4"/>
      <c r="E23" s="4"/>
      <c r="F23" s="4"/>
      <c r="G23" s="4"/>
    </row>
    <row r="24" spans="1:7" x14ac:dyDescent="0.2">
      <c r="A24" s="4">
        <v>19</v>
      </c>
      <c r="B24" s="5">
        <f t="shared" si="0"/>
        <v>2464.9530831311008</v>
      </c>
      <c r="C24" s="4"/>
      <c r="D24" s="4"/>
      <c r="E24" s="4"/>
      <c r="F24" s="4"/>
      <c r="G24" s="4"/>
    </row>
    <row r="25" spans="1:7" x14ac:dyDescent="0.2">
      <c r="A25" s="4">
        <v>20</v>
      </c>
      <c r="B25" s="5">
        <f t="shared" si="0"/>
        <v>2568.749516562199</v>
      </c>
      <c r="C25" s="4"/>
      <c r="D25" s="4"/>
      <c r="E25" s="4"/>
      <c r="F25" s="4"/>
      <c r="G25" s="4"/>
    </row>
    <row r="26" spans="1:7" x14ac:dyDescent="0.2">
      <c r="A26" s="4">
        <v>21</v>
      </c>
      <c r="B26" s="5">
        <f t="shared" si="0"/>
        <v>2628.6919131016871</v>
      </c>
      <c r="C26" s="4"/>
      <c r="D26" s="4"/>
      <c r="E26" s="4"/>
      <c r="F26" s="4"/>
      <c r="G26" s="4"/>
    </row>
    <row r="27" spans="1:7" x14ac:dyDescent="0.2">
      <c r="A27" s="4">
        <v>22</v>
      </c>
      <c r="B27" s="5">
        <f t="shared" si="0"/>
        <v>2662.108395034501</v>
      </c>
      <c r="C27" s="4"/>
      <c r="D27" s="4"/>
      <c r="E27" s="4"/>
      <c r="F27" s="4"/>
      <c r="G27" s="4"/>
    </row>
    <row r="28" spans="1:7" x14ac:dyDescent="0.2">
      <c r="A28" s="4">
        <v>23</v>
      </c>
      <c r="B28" s="5">
        <f t="shared" si="0"/>
        <v>2680.3595446049744</v>
      </c>
      <c r="C28" s="4"/>
      <c r="D28" s="4"/>
      <c r="E28" s="4"/>
      <c r="F28" s="4"/>
      <c r="G28" s="4"/>
    </row>
    <row r="29" spans="1:7" x14ac:dyDescent="0.2">
      <c r="A29" s="4">
        <v>24</v>
      </c>
      <c r="B29" s="5">
        <f t="shared" si="0"/>
        <v>2690.2142322894465</v>
      </c>
      <c r="C29" s="4"/>
      <c r="D29" s="4"/>
      <c r="E29" s="4"/>
      <c r="F29" s="4"/>
      <c r="G29" s="4"/>
    </row>
    <row r="30" spans="1:7" x14ac:dyDescent="0.2">
      <c r="A30" s="4">
        <v>25</v>
      </c>
      <c r="B30" s="5">
        <f t="shared" si="0"/>
        <v>2695.5019935359096</v>
      </c>
      <c r="C30" s="4"/>
      <c r="D30" s="4"/>
      <c r="E30" s="4"/>
      <c r="F30" s="4"/>
      <c r="G30" s="4"/>
    </row>
    <row r="31" spans="1:7" x14ac:dyDescent="0.2">
      <c r="A31" s="4">
        <v>26</v>
      </c>
      <c r="B31" s="5">
        <f t="shared" si="0"/>
        <v>2698.329662173513</v>
      </c>
      <c r="C31" s="4"/>
      <c r="D31" s="4"/>
      <c r="E31" s="4"/>
      <c r="F31" s="4"/>
      <c r="G31" s="4"/>
    </row>
    <row r="32" spans="1:7" x14ac:dyDescent="0.2">
      <c r="A32" s="4">
        <v>27</v>
      </c>
      <c r="B32" s="5">
        <f t="shared" si="0"/>
        <v>2699.839028692018</v>
      </c>
      <c r="C32" s="4"/>
      <c r="D32" s="4"/>
      <c r="E32" s="4"/>
      <c r="F32" s="4"/>
      <c r="G32" s="4"/>
    </row>
    <row r="33" spans="1:7" x14ac:dyDescent="0.2">
      <c r="A33" s="4">
        <v>28</v>
      </c>
      <c r="B33" s="5">
        <f t="shared" si="0"/>
        <v>2700.6439215120849</v>
      </c>
      <c r="C33" s="4"/>
      <c r="D33" s="4"/>
      <c r="E33" s="4"/>
      <c r="F33" s="4"/>
      <c r="G33" s="4"/>
    </row>
    <row r="34" spans="1:7" x14ac:dyDescent="0.2">
      <c r="A34" s="4">
        <v>29</v>
      </c>
      <c r="B34" s="5">
        <f t="shared" si="0"/>
        <v>2701.0729198804311</v>
      </c>
      <c r="C34" s="4"/>
      <c r="D34" s="4"/>
      <c r="E34" s="4"/>
      <c r="F34" s="4"/>
      <c r="G34" s="4"/>
    </row>
    <row r="35" spans="1:7" x14ac:dyDescent="0.2">
      <c r="A35" s="7">
        <v>30</v>
      </c>
      <c r="B35" s="5">
        <f t="shared" si="0"/>
        <v>2701.3015075652374</v>
      </c>
      <c r="C35" s="4"/>
      <c r="D35" s="4"/>
      <c r="E35" s="4"/>
      <c r="F35" s="4"/>
      <c r="G35" s="4"/>
    </row>
    <row r="36" spans="1:7" x14ac:dyDescent="0.2">
      <c r="A36" s="4">
        <v>31</v>
      </c>
      <c r="B36" s="5">
        <f t="shared" si="0"/>
        <v>2701.4232903339421</v>
      </c>
      <c r="C36" s="4"/>
      <c r="D36" s="4"/>
      <c r="E36" s="4"/>
      <c r="F36" s="4"/>
      <c r="G36" s="4"/>
    </row>
    <row r="37" spans="1:7" x14ac:dyDescent="0.2">
      <c r="A37" s="4">
        <v>32</v>
      </c>
      <c r="B37" s="5">
        <f t="shared" si="0"/>
        <v>2701.4881664231461</v>
      </c>
      <c r="C37" s="4"/>
      <c r="D37" s="4"/>
      <c r="E37" s="4"/>
      <c r="F37" s="4"/>
      <c r="G37" s="4"/>
    </row>
    <row r="38" spans="1:7" x14ac:dyDescent="0.2">
      <c r="A38" s="4">
        <v>33</v>
      </c>
      <c r="B38" s="5">
        <f t="shared" si="0"/>
        <v>2701.5227257490537</v>
      </c>
      <c r="C38" s="4"/>
      <c r="D38" s="4"/>
      <c r="E38" s="4"/>
      <c r="F38" s="4"/>
      <c r="G38" s="4"/>
    </row>
    <row r="39" spans="1:7" x14ac:dyDescent="0.2">
      <c r="A39" s="4">
        <v>34</v>
      </c>
      <c r="B39" s="5">
        <f t="shared" si="0"/>
        <v>2701.5411350017012</v>
      </c>
      <c r="C39" s="4"/>
      <c r="D39" s="4"/>
      <c r="E39" s="4"/>
      <c r="F39" s="4"/>
      <c r="G39" s="4"/>
    </row>
    <row r="40" spans="1:7" x14ac:dyDescent="0.2">
      <c r="A40" s="4">
        <v>35</v>
      </c>
      <c r="B40" s="5">
        <f t="shared" si="0"/>
        <v>2701.5509412273645</v>
      </c>
      <c r="C40" s="4"/>
      <c r="D40" s="4"/>
      <c r="E40" s="4"/>
      <c r="F40" s="4"/>
      <c r="G40" s="4"/>
    </row>
    <row r="41" spans="1:7" x14ac:dyDescent="0.2">
      <c r="A41" s="4">
        <v>36</v>
      </c>
      <c r="B41" s="5">
        <f t="shared" si="0"/>
        <v>2701.5561647665172</v>
      </c>
      <c r="C41" s="4"/>
      <c r="D41" s="4"/>
      <c r="E41" s="4"/>
      <c r="F41" s="4"/>
      <c r="G41" s="4"/>
    </row>
    <row r="42" spans="1:7" x14ac:dyDescent="0.2">
      <c r="A42" s="4">
        <v>37</v>
      </c>
      <c r="B42" s="5">
        <f t="shared" si="0"/>
        <v>2701.5589472100423</v>
      </c>
      <c r="C42" s="4"/>
      <c r="D42" s="4"/>
      <c r="E42" s="4"/>
      <c r="F42" s="4"/>
      <c r="G42" s="4"/>
    </row>
    <row r="43" spans="1:7" x14ac:dyDescent="0.2">
      <c r="A43" s="4">
        <v>38</v>
      </c>
      <c r="B43" s="5">
        <f t="shared" si="0"/>
        <v>2701.5604293427145</v>
      </c>
      <c r="C43" s="4"/>
      <c r="D43" s="4"/>
      <c r="E43" s="4"/>
      <c r="F43" s="4"/>
      <c r="G43" s="4"/>
    </row>
    <row r="44" spans="1:7" x14ac:dyDescent="0.2">
      <c r="A44" s="4">
        <v>39</v>
      </c>
      <c r="B44" s="5">
        <f t="shared" si="0"/>
        <v>2701.5612188340856</v>
      </c>
      <c r="C44" s="4"/>
      <c r="D44" s="4"/>
      <c r="E44" s="4"/>
      <c r="F44" s="4"/>
      <c r="G44" s="4"/>
    </row>
    <row r="45" spans="1:7" x14ac:dyDescent="0.2">
      <c r="A45" s="6">
        <v>40</v>
      </c>
      <c r="B45" s="5">
        <f t="shared" si="0"/>
        <v>2701.561639374243</v>
      </c>
      <c r="C45" s="4"/>
      <c r="D45" s="4"/>
      <c r="E45" s="4"/>
      <c r="F45" s="4"/>
      <c r="G4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3FE4-1C30-E642-B6DF-048E8568F051}">
  <dimension ref="A2:Y49"/>
  <sheetViews>
    <sheetView workbookViewId="0">
      <pane xSplit="1" ySplit="4" topLeftCell="B25" activePane="bottomRight" state="frozen"/>
      <selection activeCell="B2" sqref="B2"/>
      <selection pane="topRight" activeCell="B2" sqref="B2"/>
      <selection pane="bottomLeft" activeCell="B2" sqref="B2"/>
      <selection pane="bottomRight" activeCell="C1" sqref="C1"/>
    </sheetView>
  </sheetViews>
  <sheetFormatPr baseColWidth="10" defaultColWidth="6.6640625" defaultRowHeight="15" customHeight="1" x14ac:dyDescent="0.2"/>
  <cols>
    <col min="1" max="1" width="10.5" style="21" customWidth="1"/>
    <col min="2" max="25" width="10.5" style="23" customWidth="1"/>
    <col min="26" max="26" width="6.6640625" style="24" customWidth="1"/>
    <col min="27" max="16384" width="6.6640625" style="24"/>
  </cols>
  <sheetData>
    <row r="2" spans="1:25" ht="15" customHeight="1" x14ac:dyDescent="0.2">
      <c r="B2" s="22" t="s">
        <v>26</v>
      </c>
    </row>
    <row r="4" spans="1:25" s="26" customFormat="1" ht="15" customHeight="1" x14ac:dyDescent="0.2">
      <c r="A4" s="25" t="s">
        <v>12</v>
      </c>
      <c r="B4" s="25" t="s">
        <v>27</v>
      </c>
      <c r="C4" s="25" t="s">
        <v>28</v>
      </c>
      <c r="D4" s="25" t="s">
        <v>29</v>
      </c>
      <c r="E4" s="25" t="s">
        <v>30</v>
      </c>
      <c r="F4" s="25" t="s">
        <v>31</v>
      </c>
      <c r="G4" s="25" t="s">
        <v>32</v>
      </c>
      <c r="H4" s="25" t="s">
        <v>33</v>
      </c>
      <c r="I4" s="25" t="s">
        <v>34</v>
      </c>
      <c r="J4" s="25" t="s">
        <v>35</v>
      </c>
      <c r="K4" s="25" t="s">
        <v>36</v>
      </c>
      <c r="L4" s="25" t="s">
        <v>37</v>
      </c>
      <c r="M4" s="25" t="s">
        <v>38</v>
      </c>
      <c r="N4" s="25" t="s">
        <v>39</v>
      </c>
      <c r="O4" s="25" t="s">
        <v>40</v>
      </c>
      <c r="P4" s="25" t="s">
        <v>41</v>
      </c>
      <c r="Q4" s="25" t="s">
        <v>42</v>
      </c>
      <c r="R4" s="25" t="s">
        <v>43</v>
      </c>
      <c r="S4" s="25" t="s">
        <v>44</v>
      </c>
      <c r="T4" s="25" t="s">
        <v>45</v>
      </c>
      <c r="U4" s="25" t="s">
        <v>46</v>
      </c>
      <c r="V4" s="25" t="s">
        <v>47</v>
      </c>
      <c r="W4" s="25" t="s">
        <v>48</v>
      </c>
      <c r="X4" s="25" t="s">
        <v>49</v>
      </c>
      <c r="Y4" s="25" t="s">
        <v>50</v>
      </c>
    </row>
    <row r="5" spans="1:25" ht="15" customHeight="1" x14ac:dyDescent="0.2">
      <c r="A5" s="21">
        <v>1</v>
      </c>
      <c r="B5" s="23">
        <v>83.545807804840507</v>
      </c>
      <c r="C5" s="23">
        <v>92.015173941301796</v>
      </c>
      <c r="D5" s="23">
        <v>84.546879192656903</v>
      </c>
      <c r="E5" s="23">
        <v>78.454639329274002</v>
      </c>
      <c r="F5" s="23">
        <v>107.827468937278</v>
      </c>
      <c r="G5" s="23">
        <v>100.05270763047599</v>
      </c>
      <c r="H5" s="23">
        <v>106.558425606577</v>
      </c>
      <c r="I5" s="23">
        <v>105.683572861041</v>
      </c>
      <c r="J5" s="23">
        <v>108.49699881719999</v>
      </c>
      <c r="K5" s="23">
        <v>110.754525033341</v>
      </c>
      <c r="L5" s="23">
        <v>110.885356361172</v>
      </c>
      <c r="M5" s="23">
        <v>107.181512486339</v>
      </c>
      <c r="N5" s="23">
        <v>167.495297196932</v>
      </c>
      <c r="O5" s="23">
        <v>172.29934598323399</v>
      </c>
      <c r="P5" s="23">
        <v>177.71934718183101</v>
      </c>
      <c r="Q5" s="23">
        <v>170.349566279822</v>
      </c>
      <c r="R5" s="23">
        <v>55.071599366987797</v>
      </c>
      <c r="S5" s="23">
        <v>75.302332642636401</v>
      </c>
      <c r="T5" s="23">
        <v>69.161198456020003</v>
      </c>
      <c r="U5" s="23">
        <v>68.731020167143896</v>
      </c>
      <c r="V5" s="23">
        <v>134.45937249312701</v>
      </c>
      <c r="W5" s="23">
        <v>127.882491571374</v>
      </c>
      <c r="X5" s="23">
        <v>137.10530115206899</v>
      </c>
      <c r="Y5" s="23">
        <v>142.508575238443</v>
      </c>
    </row>
    <row r="6" spans="1:25" ht="15" customHeight="1" x14ac:dyDescent="0.2">
      <c r="A6" s="21">
        <v>2</v>
      </c>
      <c r="B6" s="23">
        <v>66.019956713926604</v>
      </c>
      <c r="C6" s="23">
        <v>67.279004975061994</v>
      </c>
      <c r="D6" s="23">
        <v>70.609825104454998</v>
      </c>
      <c r="E6" s="23">
        <v>63.414853333180901</v>
      </c>
      <c r="F6" s="23">
        <v>75.701724069652798</v>
      </c>
      <c r="G6" s="23">
        <v>75.120911200066999</v>
      </c>
      <c r="H6" s="23">
        <v>76.2475312150832</v>
      </c>
      <c r="I6" s="23">
        <v>77.902761435288596</v>
      </c>
      <c r="J6" s="23">
        <v>80.374930547762702</v>
      </c>
      <c r="K6" s="23">
        <v>86.304367437024197</v>
      </c>
      <c r="L6" s="23">
        <v>85.036043066595994</v>
      </c>
      <c r="M6" s="23">
        <v>84.570271443139504</v>
      </c>
      <c r="N6" s="23">
        <v>131.35411053336301</v>
      </c>
      <c r="O6" s="23">
        <v>133.90628800035699</v>
      </c>
      <c r="P6" s="23">
        <v>130.66228444359101</v>
      </c>
      <c r="Q6" s="23">
        <v>132.359539709524</v>
      </c>
      <c r="R6" s="23">
        <v>37.267611314908201</v>
      </c>
      <c r="S6" s="23">
        <v>61.850993929453999</v>
      </c>
      <c r="T6" s="23">
        <v>58.946358574364702</v>
      </c>
      <c r="U6" s="23">
        <v>46.375149695336397</v>
      </c>
      <c r="V6" s="23">
        <v>102.014843953548</v>
      </c>
      <c r="W6" s="23">
        <v>101.686611399681</v>
      </c>
      <c r="X6" s="23">
        <v>107.431293005974</v>
      </c>
      <c r="Y6" s="23">
        <v>102.03146332962</v>
      </c>
    </row>
    <row r="7" spans="1:25" ht="15" customHeight="1" x14ac:dyDescent="0.2">
      <c r="A7" s="21">
        <v>3</v>
      </c>
      <c r="B7" s="23">
        <v>49.996094883757898</v>
      </c>
      <c r="C7" s="23">
        <v>51.051633994201403</v>
      </c>
      <c r="D7" s="23">
        <v>53.415403175213697</v>
      </c>
      <c r="E7" s="23">
        <v>46.800014263637003</v>
      </c>
      <c r="F7" s="23">
        <v>52.7558562437248</v>
      </c>
      <c r="G7" s="23">
        <v>56.2643661796251</v>
      </c>
      <c r="H7" s="23">
        <v>51.631080128408897</v>
      </c>
      <c r="I7" s="23">
        <v>54.554662170347001</v>
      </c>
      <c r="J7" s="23">
        <v>61.128846330403597</v>
      </c>
      <c r="K7" s="23">
        <v>63.9210408947961</v>
      </c>
      <c r="L7" s="23">
        <v>64.881306552421805</v>
      </c>
      <c r="M7" s="23">
        <v>61.145478938188703</v>
      </c>
      <c r="N7" s="23">
        <v>95.911517525820301</v>
      </c>
      <c r="O7" s="23">
        <v>90.519004382746502</v>
      </c>
      <c r="P7" s="23">
        <v>92.693657106774893</v>
      </c>
      <c r="Q7" s="23">
        <v>93.268686556329598</v>
      </c>
      <c r="R7" s="23">
        <v>30.010466346932802</v>
      </c>
      <c r="S7" s="23">
        <v>49.544813825246401</v>
      </c>
      <c r="T7" s="23">
        <v>47.498353289597603</v>
      </c>
      <c r="U7" s="23">
        <v>42.613499856117897</v>
      </c>
      <c r="V7" s="23">
        <v>74.646522143912094</v>
      </c>
      <c r="W7" s="23">
        <v>73.914863176851199</v>
      </c>
      <c r="X7" s="23">
        <v>80.415175392473003</v>
      </c>
      <c r="Y7" s="23">
        <v>77.7947104905911</v>
      </c>
    </row>
    <row r="8" spans="1:25" ht="15" customHeight="1" x14ac:dyDescent="0.2">
      <c r="A8" s="21">
        <v>4</v>
      </c>
      <c r="B8" s="23">
        <v>37.967788924158398</v>
      </c>
      <c r="C8" s="23">
        <v>38.070359718077299</v>
      </c>
      <c r="D8" s="23">
        <v>39.2174729823614</v>
      </c>
      <c r="E8" s="23">
        <v>42.478052628975597</v>
      </c>
      <c r="F8" s="23">
        <v>38.275658913291899</v>
      </c>
      <c r="G8" s="23">
        <v>37.4856295061672</v>
      </c>
      <c r="H8" s="23">
        <v>37.138235239262897</v>
      </c>
      <c r="I8" s="23">
        <v>36.477283937237203</v>
      </c>
      <c r="J8" s="23">
        <v>40.685588308892001</v>
      </c>
      <c r="K8" s="23">
        <v>38.906032763008199</v>
      </c>
      <c r="L8" s="23">
        <v>45.002131666602999</v>
      </c>
      <c r="M8" s="23">
        <v>43.793966128725501</v>
      </c>
      <c r="N8" s="23">
        <v>56.154799241419802</v>
      </c>
      <c r="O8" s="23">
        <v>58.477911542018298</v>
      </c>
      <c r="P8" s="23">
        <v>60.692107983200899</v>
      </c>
      <c r="Q8" s="23">
        <v>58.593082746438498</v>
      </c>
      <c r="R8" s="23">
        <v>21.017500408360799</v>
      </c>
      <c r="S8" s="23">
        <v>32.307861214673302</v>
      </c>
      <c r="T8" s="23">
        <v>33.891668090516802</v>
      </c>
      <c r="U8" s="23">
        <v>32.670028667648197</v>
      </c>
      <c r="V8" s="23">
        <v>50.591267815438201</v>
      </c>
      <c r="W8" s="23">
        <v>51.0731552018133</v>
      </c>
      <c r="X8" s="23">
        <v>53.567430719644598</v>
      </c>
      <c r="Y8" s="23">
        <v>54.003980290142898</v>
      </c>
    </row>
    <row r="9" spans="1:25" ht="15" customHeight="1" x14ac:dyDescent="0.2">
      <c r="A9" s="21">
        <v>5</v>
      </c>
      <c r="B9" s="23">
        <v>24.914604633207102</v>
      </c>
      <c r="C9" s="23">
        <v>28.257889213894501</v>
      </c>
      <c r="D9" s="23">
        <v>22.5862801194539</v>
      </c>
      <c r="E9" s="23">
        <v>25.086635634357702</v>
      </c>
      <c r="F9" s="23">
        <v>12.7516107897236</v>
      </c>
      <c r="G9" s="23">
        <v>11.8840477260883</v>
      </c>
      <c r="H9" s="23">
        <v>21.264085634069001</v>
      </c>
      <c r="I9" s="23">
        <v>16.9659055061543</v>
      </c>
      <c r="J9" s="23">
        <v>19.7566048035142</v>
      </c>
      <c r="K9" s="23">
        <v>24.239587815607599</v>
      </c>
      <c r="L9" s="23">
        <v>18.403794914063798</v>
      </c>
      <c r="M9" s="23">
        <v>23.155816594679901</v>
      </c>
      <c r="N9" s="23">
        <v>23.538562718584199</v>
      </c>
      <c r="O9" s="23">
        <v>22.7156882113804</v>
      </c>
      <c r="P9" s="23">
        <v>22.722063649790002</v>
      </c>
      <c r="Q9" s="23">
        <v>24.640822010211199</v>
      </c>
      <c r="R9" s="23">
        <v>11.327051215959701</v>
      </c>
      <c r="S9" s="23">
        <v>21.8151984089614</v>
      </c>
      <c r="T9" s="23">
        <v>21.574070514112499</v>
      </c>
      <c r="U9" s="23">
        <v>23.647996531193701</v>
      </c>
      <c r="V9" s="23">
        <v>24.050055334982499</v>
      </c>
      <c r="W9" s="23">
        <v>28.2043676041189</v>
      </c>
      <c r="X9" s="23">
        <v>22.8287590040336</v>
      </c>
      <c r="Y9" s="23">
        <v>27.477476319691998</v>
      </c>
    </row>
    <row r="10" spans="1:25" ht="15" customHeight="1" x14ac:dyDescent="0.2">
      <c r="A10" s="21">
        <v>6</v>
      </c>
      <c r="B10" s="23">
        <v>12.9382622738403</v>
      </c>
      <c r="C10" s="23">
        <v>11.1607562545432</v>
      </c>
      <c r="D10" s="23">
        <v>14.4356443987622</v>
      </c>
      <c r="E10" s="23">
        <v>10.324381643066801</v>
      </c>
      <c r="F10" s="23">
        <v>-3.8593381108175899</v>
      </c>
      <c r="G10" s="23">
        <v>2.0854994308874701</v>
      </c>
      <c r="H10" s="23">
        <v>2.9320333418081601</v>
      </c>
      <c r="I10" s="23">
        <v>0.96609544009788795</v>
      </c>
      <c r="J10" s="23">
        <v>6.36014768681025</v>
      </c>
      <c r="K10" s="23">
        <v>-0.22284963764877799</v>
      </c>
      <c r="L10" s="23">
        <v>6.9651676378871299</v>
      </c>
      <c r="M10" s="23">
        <v>4.5823053177709898</v>
      </c>
      <c r="N10" s="23">
        <v>-9.8937218924138506</v>
      </c>
      <c r="O10" s="23">
        <v>-5.4344775865656603</v>
      </c>
      <c r="P10" s="23">
        <v>-2.9809116202163799</v>
      </c>
      <c r="Q10" s="23">
        <v>-10.2445878851267</v>
      </c>
      <c r="R10" s="23">
        <v>3.7012402806949498</v>
      </c>
      <c r="S10" s="23">
        <v>8.7582661100714194</v>
      </c>
      <c r="T10" s="23">
        <v>8.3760192605241208</v>
      </c>
      <c r="U10" s="23">
        <v>12.7191686228166</v>
      </c>
      <c r="V10" s="23">
        <v>6.41023197045934</v>
      </c>
      <c r="W10" s="23">
        <v>8.1225854949661898</v>
      </c>
      <c r="X10" s="23">
        <v>4.6857712321725602</v>
      </c>
      <c r="Y10" s="23">
        <v>3.9887692980614702</v>
      </c>
    </row>
    <row r="11" spans="1:25" ht="15" customHeight="1" x14ac:dyDescent="0.2">
      <c r="A11" s="21">
        <v>7</v>
      </c>
      <c r="B11" s="23">
        <v>3.23670633740312</v>
      </c>
      <c r="C11" s="23">
        <v>1.24249832911528</v>
      </c>
      <c r="D11" s="23">
        <v>5.4302443195715604</v>
      </c>
      <c r="E11" s="23">
        <v>-0.40170114221109499</v>
      </c>
      <c r="F11" s="23">
        <v>-9.3597271262724497</v>
      </c>
      <c r="G11" s="23">
        <v>-12.538974176678501</v>
      </c>
      <c r="H11" s="23">
        <v>-19.595797360273501</v>
      </c>
      <c r="I11" s="23">
        <v>-13.627682182702801</v>
      </c>
      <c r="J11" s="23">
        <v>-16.975666482257999</v>
      </c>
      <c r="K11" s="23">
        <v>-7.1195655257215602</v>
      </c>
      <c r="L11" s="23">
        <v>-10.7583164373955</v>
      </c>
      <c r="M11" s="23">
        <v>-9.5093539396279994</v>
      </c>
      <c r="N11" s="23">
        <v>-27.95621826144</v>
      </c>
      <c r="O11" s="23">
        <v>-28.837630349317799</v>
      </c>
      <c r="P11" s="23">
        <v>-36.311053572585898</v>
      </c>
      <c r="Q11" s="23">
        <v>-30.812420801953099</v>
      </c>
      <c r="R11" s="23">
        <v>-2.1352823058805401E-2</v>
      </c>
      <c r="S11" s="23">
        <v>4.5500969975942098</v>
      </c>
      <c r="T11" s="23">
        <v>2.8557046932132799</v>
      </c>
      <c r="U11" s="23">
        <v>6.7062982086099496E-2</v>
      </c>
      <c r="V11" s="23">
        <v>-14.0821893414914</v>
      </c>
      <c r="W11" s="23">
        <v>-14.7198202586505</v>
      </c>
      <c r="X11" s="23">
        <v>-20.241990528752499</v>
      </c>
      <c r="Y11" s="23">
        <v>-14.0708167520092</v>
      </c>
    </row>
    <row r="12" spans="1:25" ht="15" customHeight="1" x14ac:dyDescent="0.2">
      <c r="A12" s="21">
        <v>8</v>
      </c>
      <c r="B12" s="23">
        <v>-4.8585655215420003</v>
      </c>
      <c r="C12" s="23">
        <v>-5.9662725341804599</v>
      </c>
      <c r="D12" s="23">
        <v>-6.6106600216239704</v>
      </c>
      <c r="E12" s="23">
        <v>-4.6190913220825696</v>
      </c>
      <c r="F12" s="23">
        <v>-21.104502505116699</v>
      </c>
      <c r="G12" s="23">
        <v>-25.7150151004885</v>
      </c>
      <c r="H12" s="23">
        <v>-18.993193740066999</v>
      </c>
      <c r="I12" s="23">
        <v>-22.474168287473301</v>
      </c>
      <c r="J12" s="23">
        <v>-15.7104219000912</v>
      </c>
      <c r="K12" s="23">
        <v>-24.5865067946966</v>
      </c>
      <c r="L12" s="23">
        <v>-22.418759129529501</v>
      </c>
      <c r="M12" s="23">
        <v>-22.863137468642901</v>
      </c>
      <c r="N12" s="23">
        <v>-47.805051322734897</v>
      </c>
      <c r="O12" s="23">
        <v>-39.960352960969402</v>
      </c>
      <c r="P12" s="23">
        <v>-41.278861031085803</v>
      </c>
      <c r="Q12" s="23">
        <v>-47.237842075445798</v>
      </c>
      <c r="R12" s="23">
        <v>-5.2793752800516804</v>
      </c>
      <c r="S12" s="23">
        <v>-9.0977773408567408</v>
      </c>
      <c r="T12" s="23">
        <v>-5.5561380077183502</v>
      </c>
      <c r="U12" s="23">
        <v>-11.887190873856101</v>
      </c>
      <c r="V12" s="23">
        <v>-28.894298736163801</v>
      </c>
      <c r="W12" s="23">
        <v>-34.550845010639499</v>
      </c>
      <c r="X12" s="23">
        <v>-30.245247336466001</v>
      </c>
      <c r="Y12" s="23">
        <v>-39.504399963394498</v>
      </c>
    </row>
    <row r="13" spans="1:25" ht="15" customHeight="1" x14ac:dyDescent="0.2">
      <c r="A13" s="21">
        <v>9</v>
      </c>
      <c r="B13" s="23">
        <v>-16.098390936764201</v>
      </c>
      <c r="C13" s="23">
        <v>-15.6218763954066</v>
      </c>
      <c r="D13" s="23">
        <v>-13.945735575281599</v>
      </c>
      <c r="E13" s="23">
        <v>-12.5433746517547</v>
      </c>
      <c r="F13" s="23">
        <v>-15.8753697923266</v>
      </c>
      <c r="G13" s="23">
        <v>-17.8286181164654</v>
      </c>
      <c r="H13" s="23">
        <v>-23.5734329735396</v>
      </c>
      <c r="I13" s="23">
        <v>-24.405504482055701</v>
      </c>
      <c r="J13" s="23">
        <v>-29.566500720262901</v>
      </c>
      <c r="K13" s="23">
        <v>-29.590161704443702</v>
      </c>
      <c r="L13" s="23">
        <v>-37.525577453124697</v>
      </c>
      <c r="M13" s="23">
        <v>-32.153461346218997</v>
      </c>
      <c r="N13" s="23">
        <v>-46.671051474659201</v>
      </c>
      <c r="O13" s="23">
        <v>-46.112594660369702</v>
      </c>
      <c r="P13" s="23">
        <v>-50.060243628104701</v>
      </c>
      <c r="Q13" s="23">
        <v>-52.696972644594098</v>
      </c>
      <c r="R13" s="23">
        <v>-7.7251715498577997</v>
      </c>
      <c r="S13" s="23">
        <v>-16.658766043294701</v>
      </c>
      <c r="T13" s="23">
        <v>-16.3360521462482</v>
      </c>
      <c r="U13" s="23">
        <v>-16.5315946414044</v>
      </c>
      <c r="V13" s="23">
        <v>-43.378492199226898</v>
      </c>
      <c r="W13" s="23">
        <v>-45.783201604092497</v>
      </c>
      <c r="X13" s="23">
        <v>-45.101842344309297</v>
      </c>
      <c r="Y13" s="23">
        <v>-45.269371976049598</v>
      </c>
    </row>
    <row r="14" spans="1:25" ht="15" customHeight="1" x14ac:dyDescent="0.2">
      <c r="A14" s="21">
        <v>10</v>
      </c>
      <c r="B14" s="23">
        <v>-20.382168777163301</v>
      </c>
      <c r="C14" s="23">
        <v>-14.271687311554601</v>
      </c>
      <c r="D14" s="23">
        <v>-16.3115783911853</v>
      </c>
      <c r="E14" s="23">
        <v>-21.376167123524699</v>
      </c>
      <c r="F14" s="23">
        <v>-11.81627194675</v>
      </c>
      <c r="G14" s="23">
        <v>-9.7060673060314002</v>
      </c>
      <c r="H14" s="23">
        <v>-15.6350798016369</v>
      </c>
      <c r="I14" s="23">
        <v>-13.4122978919786</v>
      </c>
      <c r="J14" s="23">
        <v>-32.127937287020401</v>
      </c>
      <c r="K14" s="23">
        <v>-27.2820745363661</v>
      </c>
      <c r="L14" s="23">
        <v>-31.3451288024844</v>
      </c>
      <c r="M14" s="23">
        <v>-31.242330259785799</v>
      </c>
      <c r="N14" s="23">
        <v>-34.281199102920297</v>
      </c>
      <c r="O14" s="23">
        <v>-32.8450875065773</v>
      </c>
      <c r="P14" s="23">
        <v>-33.781509121310101</v>
      </c>
      <c r="Q14" s="23">
        <v>-33.267490386755497</v>
      </c>
      <c r="R14" s="23">
        <v>-11.512019042573201</v>
      </c>
      <c r="S14" s="23">
        <v>-20.261738547720601</v>
      </c>
      <c r="T14" s="23">
        <v>-24.945205182096299</v>
      </c>
      <c r="U14" s="23">
        <v>-21.556576889530302</v>
      </c>
      <c r="V14" s="23">
        <v>-41.821546666485602</v>
      </c>
      <c r="W14" s="23">
        <v>-42.329376176825498</v>
      </c>
      <c r="X14" s="23">
        <v>-40.498678966385803</v>
      </c>
      <c r="Y14" s="23">
        <v>-45.157577951110802</v>
      </c>
    </row>
    <row r="15" spans="1:25" ht="15" customHeight="1" x14ac:dyDescent="0.2">
      <c r="A15" s="21">
        <v>11</v>
      </c>
      <c r="B15" s="23">
        <v>-27.151416848415</v>
      </c>
      <c r="C15" s="23">
        <v>-25.0575604679848</v>
      </c>
      <c r="D15" s="23">
        <v>-27.380958305233399</v>
      </c>
      <c r="E15" s="23">
        <v>-25.027725127014001</v>
      </c>
      <c r="F15" s="23">
        <v>16.9355383925426</v>
      </c>
      <c r="G15" s="23">
        <v>16.376860260916601</v>
      </c>
      <c r="H15" s="23">
        <v>18.1643130072448</v>
      </c>
      <c r="I15" s="23">
        <v>21.6290773804762</v>
      </c>
      <c r="J15" s="23">
        <v>-17.597008785659</v>
      </c>
      <c r="K15" s="23">
        <v>-24.198924654957398</v>
      </c>
      <c r="L15" s="23">
        <v>-19.234974671759598</v>
      </c>
      <c r="M15" s="23">
        <v>-18.0504683183376</v>
      </c>
      <c r="N15" s="23">
        <v>28.373312130611801</v>
      </c>
      <c r="O15" s="23">
        <v>23.626615812590899</v>
      </c>
      <c r="P15" s="23">
        <v>20.8122078782526</v>
      </c>
      <c r="Q15" s="23">
        <v>28.6435768444899</v>
      </c>
      <c r="R15" s="23">
        <v>-4.6226643128129599</v>
      </c>
      <c r="S15" s="23">
        <v>-25.1137891422491</v>
      </c>
      <c r="T15" s="23">
        <v>-24.0228189639774</v>
      </c>
      <c r="U15" s="23">
        <v>-25.556436845740301</v>
      </c>
      <c r="V15" s="23">
        <v>-24.5391471083685</v>
      </c>
      <c r="W15" s="23">
        <v>-25.3984372863674</v>
      </c>
      <c r="X15" s="23">
        <v>-26.875073717067199</v>
      </c>
      <c r="Y15" s="23">
        <v>-21.642159055132201</v>
      </c>
    </row>
    <row r="16" spans="1:25" ht="15" customHeight="1" x14ac:dyDescent="0.2">
      <c r="A16" s="21">
        <v>12</v>
      </c>
      <c r="B16" s="23">
        <v>-25.0190318431696</v>
      </c>
      <c r="C16" s="23">
        <v>-25.364107577470801</v>
      </c>
      <c r="D16" s="23">
        <v>-21.8563845843819</v>
      </c>
      <c r="E16" s="23">
        <v>-22.3948589896745</v>
      </c>
      <c r="F16" s="23">
        <v>88.312870438280697</v>
      </c>
      <c r="G16" s="23">
        <v>92.7788498955356</v>
      </c>
      <c r="H16" s="23">
        <v>95.656311031575996</v>
      </c>
      <c r="I16" s="23">
        <v>92.4201898102651</v>
      </c>
      <c r="J16" s="23">
        <v>21.034051998313799</v>
      </c>
      <c r="K16" s="23">
        <v>24.205999091454</v>
      </c>
      <c r="L16" s="23">
        <v>23.6815436983788</v>
      </c>
      <c r="M16" s="23">
        <v>23.568410477218102</v>
      </c>
      <c r="N16" s="23">
        <v>164.105966491516</v>
      </c>
      <c r="O16" s="23">
        <v>163.28789577485</v>
      </c>
      <c r="P16" s="23">
        <v>171.34732022591899</v>
      </c>
      <c r="Q16" s="23">
        <v>164.709873095256</v>
      </c>
      <c r="R16" s="23">
        <v>-5.6754457594775003</v>
      </c>
      <c r="S16" s="23">
        <v>-24.6406685354568</v>
      </c>
      <c r="T16" s="23">
        <v>-19.720603085647799</v>
      </c>
      <c r="U16" s="23">
        <v>-25.757098931409001</v>
      </c>
      <c r="V16" s="23">
        <v>26.9279825859862</v>
      </c>
      <c r="W16" s="23">
        <v>28.466179380812299</v>
      </c>
      <c r="X16" s="23">
        <v>26.559968127498902</v>
      </c>
      <c r="Y16" s="23">
        <v>25.4879106001558</v>
      </c>
    </row>
    <row r="17" spans="1:25" ht="15" customHeight="1" x14ac:dyDescent="0.2">
      <c r="A17" s="21">
        <v>13</v>
      </c>
      <c r="B17" s="23">
        <v>-20.7432093184634</v>
      </c>
      <c r="C17" s="23">
        <v>-24.289593931473501</v>
      </c>
      <c r="D17" s="23">
        <v>-21.920947395610298</v>
      </c>
      <c r="E17" s="23">
        <v>-18.973756268522301</v>
      </c>
      <c r="F17" s="23">
        <v>222.78865080048701</v>
      </c>
      <c r="G17" s="23">
        <v>234.04019520099101</v>
      </c>
      <c r="H17" s="23">
        <v>232.80032647806499</v>
      </c>
      <c r="I17" s="23">
        <v>229.47831036790001</v>
      </c>
      <c r="J17" s="23">
        <v>117.17564436949699</v>
      </c>
      <c r="K17" s="23">
        <v>120.06198450959</v>
      </c>
      <c r="L17" s="23">
        <v>125.19860945779401</v>
      </c>
      <c r="M17" s="23">
        <v>120.90837011957299</v>
      </c>
      <c r="N17" s="23">
        <v>463.78377958685599</v>
      </c>
      <c r="O17" s="23">
        <v>456.08492978086798</v>
      </c>
      <c r="P17" s="23">
        <v>466.065565782872</v>
      </c>
      <c r="Q17" s="23">
        <v>456.93923003432798</v>
      </c>
      <c r="R17" s="23">
        <v>12.2455617351948</v>
      </c>
      <c r="S17" s="23">
        <v>-10.1120039671077</v>
      </c>
      <c r="T17" s="23">
        <v>-8.7665584563924295</v>
      </c>
      <c r="U17" s="23">
        <v>-2.1323283300644098</v>
      </c>
      <c r="V17" s="23">
        <v>147.88264381979801</v>
      </c>
      <c r="W17" s="23">
        <v>150.55558770573501</v>
      </c>
      <c r="X17" s="23">
        <v>154.88919554137601</v>
      </c>
      <c r="Y17" s="23">
        <v>155.97759741197299</v>
      </c>
    </row>
    <row r="18" spans="1:25" ht="15" customHeight="1" x14ac:dyDescent="0.2">
      <c r="A18" s="21">
        <v>14</v>
      </c>
      <c r="B18" s="23">
        <v>-4.1887089068986798</v>
      </c>
      <c r="C18" s="23">
        <v>0.51606347102870098</v>
      </c>
      <c r="D18" s="23">
        <v>0.77365679197100701</v>
      </c>
      <c r="E18" s="23">
        <v>-3.9822158178940299</v>
      </c>
      <c r="F18" s="23">
        <v>480.343226489713</v>
      </c>
      <c r="G18" s="23">
        <v>501.68061260592401</v>
      </c>
      <c r="H18" s="23">
        <v>492.89210394246999</v>
      </c>
      <c r="I18" s="23">
        <v>490.03552377793102</v>
      </c>
      <c r="J18" s="23">
        <v>312.690399608083</v>
      </c>
      <c r="K18" s="23">
        <v>325.008056681418</v>
      </c>
      <c r="L18" s="23">
        <v>325.01071200974098</v>
      </c>
      <c r="M18" s="23">
        <v>325.52330547049002</v>
      </c>
      <c r="N18" s="23">
        <v>1046.0528685869699</v>
      </c>
      <c r="O18" s="23">
        <v>1040.4158571555799</v>
      </c>
      <c r="P18" s="23">
        <v>1059.8760578445999</v>
      </c>
      <c r="Q18" s="23">
        <v>1034.2306831441599</v>
      </c>
      <c r="R18" s="23">
        <v>55.147034054417901</v>
      </c>
      <c r="S18" s="23">
        <v>24.399546166282999</v>
      </c>
      <c r="T18" s="23">
        <v>22.1195968281563</v>
      </c>
      <c r="U18" s="23">
        <v>27.670557550762201</v>
      </c>
      <c r="V18" s="23">
        <v>387.49931353675203</v>
      </c>
      <c r="W18" s="23">
        <v>393.44995412657499</v>
      </c>
      <c r="X18" s="23">
        <v>405.91378200951402</v>
      </c>
      <c r="Y18" s="23">
        <v>404.65402985421798</v>
      </c>
    </row>
    <row r="19" spans="1:25" ht="15" customHeight="1" x14ac:dyDescent="0.2">
      <c r="A19" s="21">
        <v>15</v>
      </c>
      <c r="B19" s="23">
        <v>36.3253012324476</v>
      </c>
      <c r="C19" s="23">
        <v>35.4613989065383</v>
      </c>
      <c r="D19" s="23">
        <v>36.908576616604002</v>
      </c>
      <c r="E19" s="23">
        <v>37.216011858828999</v>
      </c>
      <c r="F19" s="23">
        <v>942.82901789176105</v>
      </c>
      <c r="G19" s="23">
        <v>982.44352352568899</v>
      </c>
      <c r="H19" s="23">
        <v>972.07707726250999</v>
      </c>
      <c r="I19" s="23">
        <v>953.50017263126801</v>
      </c>
      <c r="J19" s="23">
        <v>698.06784884340698</v>
      </c>
      <c r="K19" s="23">
        <v>715.58368372727398</v>
      </c>
      <c r="L19" s="23">
        <v>723.70708987529395</v>
      </c>
      <c r="M19" s="23">
        <v>729.77124590439496</v>
      </c>
      <c r="N19" s="23">
        <v>2180.01204564613</v>
      </c>
      <c r="O19" s="23">
        <v>2161.0532074657299</v>
      </c>
      <c r="P19" s="23">
        <v>2202.06422817868</v>
      </c>
      <c r="Q19" s="23">
        <v>2141.5183007539299</v>
      </c>
      <c r="R19" s="23">
        <v>124.22835510898</v>
      </c>
      <c r="S19" s="23">
        <v>105.86796752012199</v>
      </c>
      <c r="T19" s="23">
        <v>103.77482890976</v>
      </c>
      <c r="U19" s="23">
        <v>93.357473750041194</v>
      </c>
      <c r="V19" s="23">
        <v>855.53066850264895</v>
      </c>
      <c r="W19" s="23">
        <v>881.54886343213798</v>
      </c>
      <c r="X19" s="23">
        <v>888.37780314864006</v>
      </c>
      <c r="Y19" s="23">
        <v>896.53752604814997</v>
      </c>
    </row>
    <row r="20" spans="1:25" ht="15" customHeight="1" x14ac:dyDescent="0.2">
      <c r="A20" s="21">
        <v>16</v>
      </c>
      <c r="B20" s="23">
        <v>106.01213414067399</v>
      </c>
      <c r="C20" s="23">
        <v>106.088876776142</v>
      </c>
      <c r="D20" s="23">
        <v>105.516748922744</v>
      </c>
      <c r="E20" s="23">
        <v>101.00105734416201</v>
      </c>
      <c r="F20" s="23">
        <v>1758.1564169579301</v>
      </c>
      <c r="G20" s="23">
        <v>1829.28895119904</v>
      </c>
      <c r="H20" s="23">
        <v>1804.4312379924099</v>
      </c>
      <c r="I20" s="23">
        <v>1773.93536813736</v>
      </c>
      <c r="J20" s="23">
        <v>1415.22463062</v>
      </c>
      <c r="K20" s="23">
        <v>1466.3770733210099</v>
      </c>
      <c r="L20" s="23">
        <v>1474.35039804095</v>
      </c>
      <c r="M20" s="23">
        <v>1489.6869900787101</v>
      </c>
      <c r="N20" s="23">
        <v>4228.1218505819897</v>
      </c>
      <c r="O20" s="23">
        <v>4211.3941622192197</v>
      </c>
      <c r="P20" s="23">
        <v>4283.7123998542202</v>
      </c>
      <c r="Q20" s="23">
        <v>4168.1367905072102</v>
      </c>
      <c r="R20" s="23">
        <v>268.95035126355202</v>
      </c>
      <c r="S20" s="23">
        <v>256.597394478323</v>
      </c>
      <c r="T20" s="23">
        <v>251.73322645676899</v>
      </c>
      <c r="U20" s="23">
        <v>242.7307546872</v>
      </c>
      <c r="V20" s="23">
        <v>1749.1511989675801</v>
      </c>
      <c r="W20" s="23">
        <v>1794.6724161120001</v>
      </c>
      <c r="X20" s="23">
        <v>1819.7828006546999</v>
      </c>
      <c r="Y20" s="23">
        <v>1822.8868825864399</v>
      </c>
    </row>
    <row r="21" spans="1:25" ht="15" customHeight="1" x14ac:dyDescent="0.2">
      <c r="A21" s="21">
        <v>17</v>
      </c>
      <c r="B21" s="23">
        <v>220.02312628936201</v>
      </c>
      <c r="C21" s="23">
        <v>228.67868382283601</v>
      </c>
      <c r="D21" s="23">
        <v>226.28390201055899</v>
      </c>
      <c r="E21" s="23">
        <v>215.35346833690801</v>
      </c>
      <c r="F21" s="23">
        <v>3164.98217358897</v>
      </c>
      <c r="G21" s="23">
        <v>3291.5360069461399</v>
      </c>
      <c r="H21" s="23">
        <v>3240.18416902536</v>
      </c>
      <c r="I21" s="23">
        <v>3183.4883775391199</v>
      </c>
      <c r="J21" s="23">
        <v>2752.52901257947</v>
      </c>
      <c r="K21" s="23">
        <v>2844.143117648</v>
      </c>
      <c r="L21" s="23">
        <v>2864.3112745469298</v>
      </c>
      <c r="M21" s="23">
        <v>2894.3259845746302</v>
      </c>
      <c r="N21" s="23">
        <v>7772.5390888383299</v>
      </c>
      <c r="O21" s="23">
        <v>7747.25753983508</v>
      </c>
      <c r="P21" s="23">
        <v>7874.2583402996397</v>
      </c>
      <c r="Q21" s="23">
        <v>7650.7736032146004</v>
      </c>
      <c r="R21" s="23">
        <v>542.11729498335399</v>
      </c>
      <c r="S21" s="23">
        <v>550.01104208755896</v>
      </c>
      <c r="T21" s="23">
        <v>540.87696651816395</v>
      </c>
      <c r="U21" s="23">
        <v>524.91468993978503</v>
      </c>
      <c r="V21" s="23">
        <v>3372.1576378316299</v>
      </c>
      <c r="W21" s="23">
        <v>3452.37916029077</v>
      </c>
      <c r="X21" s="23">
        <v>3496.1262200061301</v>
      </c>
      <c r="Y21" s="23">
        <v>3516.1311026018402</v>
      </c>
    </row>
    <row r="22" spans="1:25" ht="15" customHeight="1" x14ac:dyDescent="0.2">
      <c r="A22" s="21">
        <v>18</v>
      </c>
      <c r="B22" s="23">
        <v>423.11141530822601</v>
      </c>
      <c r="C22" s="23">
        <v>426.82987441211498</v>
      </c>
      <c r="D22" s="23">
        <v>434.30227578602501</v>
      </c>
      <c r="E22" s="23">
        <v>402.04771798372002</v>
      </c>
      <c r="F22" s="23">
        <v>5490.5763521860599</v>
      </c>
      <c r="G22" s="23">
        <v>5708.33849996345</v>
      </c>
      <c r="H22" s="23">
        <v>5619.7246186421498</v>
      </c>
      <c r="I22" s="23">
        <v>5522.8397261956297</v>
      </c>
      <c r="J22" s="23">
        <v>5098.0490320468398</v>
      </c>
      <c r="K22" s="23">
        <v>5265.4926963927601</v>
      </c>
      <c r="L22" s="23">
        <v>5315.7901730180402</v>
      </c>
      <c r="M22" s="23">
        <v>5361.9028402671202</v>
      </c>
      <c r="N22" s="23">
        <v>13262.908428713399</v>
      </c>
      <c r="O22" s="23">
        <v>13228.121577181601</v>
      </c>
      <c r="P22" s="23">
        <v>13429.394923857901</v>
      </c>
      <c r="Q22" s="23">
        <v>13067.6134054056</v>
      </c>
      <c r="R22" s="23">
        <v>1039.5516854578</v>
      </c>
      <c r="S22" s="23">
        <v>1090.47996226131</v>
      </c>
      <c r="T22" s="23">
        <v>1073.2484691250099</v>
      </c>
      <c r="U22" s="23">
        <v>1042.25203966308</v>
      </c>
      <c r="V22" s="23">
        <v>6188.7421535107496</v>
      </c>
      <c r="W22" s="23">
        <v>6339.8076879434102</v>
      </c>
      <c r="X22" s="23">
        <v>6406.7978510612202</v>
      </c>
      <c r="Y22" s="23">
        <v>6453.09796994525</v>
      </c>
    </row>
    <row r="23" spans="1:25" ht="15" customHeight="1" x14ac:dyDescent="0.2">
      <c r="A23" s="21">
        <v>19</v>
      </c>
      <c r="B23" s="23">
        <v>750.92507890694696</v>
      </c>
      <c r="C23" s="23">
        <v>768.28503267743997</v>
      </c>
      <c r="D23" s="23">
        <v>779.89256226026396</v>
      </c>
      <c r="E23" s="23">
        <v>723.72199548508399</v>
      </c>
      <c r="F23" s="23">
        <v>9107.5255104452008</v>
      </c>
      <c r="G23" s="23">
        <v>9467.1739963398795</v>
      </c>
      <c r="H23" s="23">
        <v>9333.9689829234994</v>
      </c>
      <c r="I23" s="23">
        <v>9168.3667143104703</v>
      </c>
      <c r="J23" s="23">
        <v>8909.8285295084606</v>
      </c>
      <c r="K23" s="23">
        <v>9179.6740217423103</v>
      </c>
      <c r="L23" s="23">
        <v>9263.2952965038203</v>
      </c>
      <c r="M23" s="23">
        <v>9351.3101403073306</v>
      </c>
      <c r="N23" s="23">
        <v>20333.838397077601</v>
      </c>
      <c r="O23" s="23">
        <v>20263.375120876099</v>
      </c>
      <c r="P23" s="23">
        <v>20611.444734418499</v>
      </c>
      <c r="Q23" s="23">
        <v>20072.688778144198</v>
      </c>
      <c r="R23" s="23">
        <v>1943.9633073371399</v>
      </c>
      <c r="S23" s="23">
        <v>2069.7713473557701</v>
      </c>
      <c r="T23" s="23">
        <v>2047.26947711976</v>
      </c>
      <c r="U23" s="23">
        <v>1989.4980191932</v>
      </c>
      <c r="V23" s="23">
        <v>10663.2118382101</v>
      </c>
      <c r="W23" s="23">
        <v>10892.0933432481</v>
      </c>
      <c r="X23" s="23">
        <v>11037.3632075684</v>
      </c>
      <c r="Y23" s="23">
        <v>11091.3716908395</v>
      </c>
    </row>
    <row r="24" spans="1:25" ht="15" customHeight="1" x14ac:dyDescent="0.2">
      <c r="A24" s="21">
        <v>20</v>
      </c>
      <c r="B24" s="23">
        <v>1294.8176591864301</v>
      </c>
      <c r="C24" s="23">
        <v>1320.4676077865399</v>
      </c>
      <c r="D24" s="23">
        <v>1332.3820601771699</v>
      </c>
      <c r="E24" s="23">
        <v>1243.9612572369001</v>
      </c>
      <c r="F24" s="23">
        <v>14178.2845175697</v>
      </c>
      <c r="G24" s="23">
        <v>14731.2854345456</v>
      </c>
      <c r="H24" s="23">
        <v>14527.463520424901</v>
      </c>
      <c r="I24" s="23">
        <v>14284.985773210199</v>
      </c>
      <c r="J24" s="23">
        <v>14266.650470816399</v>
      </c>
      <c r="K24" s="23">
        <v>14655.4511274506</v>
      </c>
      <c r="L24" s="23">
        <v>14838.7057367165</v>
      </c>
      <c r="M24" s="23">
        <v>14945.2689338078</v>
      </c>
      <c r="N24" s="23">
        <v>26644.695888926999</v>
      </c>
      <c r="O24" s="23">
        <v>26565.3593187814</v>
      </c>
      <c r="P24" s="23">
        <v>27042.1851464223</v>
      </c>
      <c r="Q24" s="23">
        <v>26335.1260659621</v>
      </c>
      <c r="R24" s="23">
        <v>3551.4500996776501</v>
      </c>
      <c r="S24" s="23">
        <v>3818.69291093126</v>
      </c>
      <c r="T24" s="23">
        <v>3769.99031192237</v>
      </c>
      <c r="U24" s="23">
        <v>3654.6642497746102</v>
      </c>
      <c r="V24" s="23">
        <v>16768.213413449401</v>
      </c>
      <c r="W24" s="23">
        <v>17058.872024083801</v>
      </c>
      <c r="X24" s="23">
        <v>17329.628069582301</v>
      </c>
      <c r="Y24" s="23">
        <v>17414.348458666002</v>
      </c>
    </row>
    <row r="25" spans="1:25" ht="15" customHeight="1" x14ac:dyDescent="0.2">
      <c r="A25" s="21">
        <v>21</v>
      </c>
      <c r="B25" s="23">
        <v>2172.9066550543798</v>
      </c>
      <c r="C25" s="23">
        <v>2206.8855736945302</v>
      </c>
      <c r="D25" s="23">
        <v>2238.5417333023602</v>
      </c>
      <c r="E25" s="23">
        <v>2089.98272681444</v>
      </c>
      <c r="F25" s="23">
        <v>20052.7487617689</v>
      </c>
      <c r="G25" s="23">
        <v>20817.871944629602</v>
      </c>
      <c r="H25" s="23">
        <v>20605.658500159301</v>
      </c>
      <c r="I25" s="23">
        <v>20292.279856397199</v>
      </c>
      <c r="J25" s="23">
        <v>20009.423706163001</v>
      </c>
      <c r="K25" s="23">
        <v>20527.105753477099</v>
      </c>
      <c r="L25" s="23">
        <v>20801.086293461402</v>
      </c>
      <c r="M25" s="23">
        <v>20936.945677329601</v>
      </c>
      <c r="N25" s="23">
        <v>31744.911388246001</v>
      </c>
      <c r="O25" s="23">
        <v>31645.260120967399</v>
      </c>
      <c r="P25" s="23">
        <v>32225.373823731399</v>
      </c>
      <c r="Q25" s="23">
        <v>31391.5215604976</v>
      </c>
      <c r="R25" s="23">
        <v>6262.3012691166696</v>
      </c>
      <c r="S25" s="23">
        <v>6768.1065330942201</v>
      </c>
      <c r="T25" s="23">
        <v>6685.0124458842802</v>
      </c>
      <c r="U25" s="23">
        <v>6490.6682528666897</v>
      </c>
      <c r="V25" s="23">
        <v>22928.144419651799</v>
      </c>
      <c r="W25" s="23">
        <v>23241.959985678201</v>
      </c>
      <c r="X25" s="23">
        <v>23683.3251482655</v>
      </c>
      <c r="Y25" s="23">
        <v>23783.545671549698</v>
      </c>
    </row>
    <row r="26" spans="1:25" ht="15" customHeight="1" x14ac:dyDescent="0.2">
      <c r="A26" s="21">
        <v>22</v>
      </c>
      <c r="B26" s="23">
        <v>3565.9047915977399</v>
      </c>
      <c r="C26" s="23">
        <v>3624.8195506164202</v>
      </c>
      <c r="D26" s="23">
        <v>3686.8018709897701</v>
      </c>
      <c r="E26" s="23">
        <v>3425.2355449717202</v>
      </c>
      <c r="F26" s="23">
        <v>25269.101094396799</v>
      </c>
      <c r="G26" s="23">
        <v>26233.323149925902</v>
      </c>
      <c r="H26" s="23">
        <v>26021.058977012301</v>
      </c>
      <c r="I26" s="23">
        <v>25657.789911963599</v>
      </c>
      <c r="J26" s="23">
        <v>25009.130804923101</v>
      </c>
      <c r="K26" s="23">
        <v>25641.804899553801</v>
      </c>
      <c r="L26" s="23">
        <v>26001.181416125299</v>
      </c>
      <c r="M26" s="23">
        <v>26155.5695765655</v>
      </c>
      <c r="N26" s="23">
        <v>35232.462079409997</v>
      </c>
      <c r="O26" s="23">
        <v>35100.245384497699</v>
      </c>
      <c r="P26" s="23">
        <v>35753.872085142699</v>
      </c>
      <c r="Q26" s="23">
        <v>34844.3243178954</v>
      </c>
      <c r="R26" s="23">
        <v>10427.279264991401</v>
      </c>
      <c r="S26" s="23">
        <v>11298.873164279101</v>
      </c>
      <c r="T26" s="23">
        <v>11159.5053356811</v>
      </c>
      <c r="U26" s="23">
        <v>10817.548705065999</v>
      </c>
      <c r="V26" s="23">
        <v>28137.700194397301</v>
      </c>
      <c r="W26" s="23">
        <v>28448.561856044002</v>
      </c>
      <c r="X26" s="23">
        <v>29039.864034172399</v>
      </c>
      <c r="Y26" s="23">
        <v>29152.231701977398</v>
      </c>
    </row>
    <row r="27" spans="1:25" ht="15" customHeight="1" x14ac:dyDescent="0.2">
      <c r="A27" s="21">
        <v>23</v>
      </c>
      <c r="B27" s="23">
        <v>5730.0232847329098</v>
      </c>
      <c r="C27" s="23">
        <v>5825.60164127802</v>
      </c>
      <c r="D27" s="23">
        <v>5922.8919261460496</v>
      </c>
      <c r="E27" s="23">
        <v>5510.4914348392904</v>
      </c>
      <c r="F27" s="23">
        <v>29308.203720026399</v>
      </c>
      <c r="G27" s="23">
        <v>30444.393787237801</v>
      </c>
      <c r="H27" s="23">
        <v>30250.8898402144</v>
      </c>
      <c r="I27" s="23">
        <v>29852.1558574747</v>
      </c>
      <c r="J27" s="23">
        <v>28854.944658744</v>
      </c>
      <c r="K27" s="23">
        <v>29564.8685795649</v>
      </c>
      <c r="L27" s="23">
        <v>30026.658538897002</v>
      </c>
      <c r="M27" s="23">
        <v>30158.894586010301</v>
      </c>
      <c r="N27" s="23">
        <v>37460.211548444997</v>
      </c>
      <c r="O27" s="23">
        <v>37306.695833783102</v>
      </c>
      <c r="P27" s="23">
        <v>38000.135912025202</v>
      </c>
      <c r="Q27" s="23">
        <v>37047.499275280003</v>
      </c>
      <c r="R27" s="23">
        <v>15825.922617853001</v>
      </c>
      <c r="S27" s="23">
        <v>17156.1827084904</v>
      </c>
      <c r="T27" s="23">
        <v>16926.0870361335</v>
      </c>
      <c r="U27" s="23">
        <v>16403.7703592463</v>
      </c>
      <c r="V27" s="23">
        <v>31953.716586009901</v>
      </c>
      <c r="W27" s="23">
        <v>32245.401991548199</v>
      </c>
      <c r="X27" s="23">
        <v>32936.259201329398</v>
      </c>
      <c r="Y27" s="23">
        <v>33055.348340654302</v>
      </c>
    </row>
    <row r="28" spans="1:25" ht="15" customHeight="1" x14ac:dyDescent="0.2">
      <c r="A28" s="21">
        <v>24</v>
      </c>
      <c r="B28" s="23">
        <v>8895.4756034811999</v>
      </c>
      <c r="C28" s="23">
        <v>9053.20021184486</v>
      </c>
      <c r="D28" s="23">
        <v>9194.8127870136595</v>
      </c>
      <c r="E28" s="23">
        <v>8586.0721693188207</v>
      </c>
      <c r="F28" s="23">
        <v>32004.805144363901</v>
      </c>
      <c r="G28" s="23">
        <v>33264.366320342597</v>
      </c>
      <c r="H28" s="23">
        <v>33093.066656256997</v>
      </c>
      <c r="I28" s="23">
        <v>32694.444350411701</v>
      </c>
      <c r="J28" s="23">
        <v>31547.767175692301</v>
      </c>
      <c r="K28" s="23">
        <v>32291.1776904172</v>
      </c>
      <c r="L28" s="23">
        <v>32818.677731468801</v>
      </c>
      <c r="M28" s="23">
        <v>32943.686858429202</v>
      </c>
      <c r="N28" s="23">
        <v>38922.8951362554</v>
      </c>
      <c r="O28" s="23">
        <v>38756.816135996502</v>
      </c>
      <c r="P28" s="23">
        <v>39485.939868317502</v>
      </c>
      <c r="Q28" s="23">
        <v>38491.047025483102</v>
      </c>
      <c r="R28" s="23">
        <v>20875.695424600799</v>
      </c>
      <c r="S28" s="23">
        <v>22627.518609458399</v>
      </c>
      <c r="T28" s="23">
        <v>22289.967533752701</v>
      </c>
      <c r="U28" s="23">
        <v>21596.528558792899</v>
      </c>
      <c r="V28" s="23">
        <v>34516.372594299501</v>
      </c>
      <c r="W28" s="23">
        <v>34778.450016829498</v>
      </c>
      <c r="X28" s="23">
        <v>35516.083543982902</v>
      </c>
      <c r="Y28" s="23">
        <v>35660.603647522999</v>
      </c>
    </row>
    <row r="29" spans="1:25" ht="15" customHeight="1" x14ac:dyDescent="0.2">
      <c r="A29" s="21">
        <v>25</v>
      </c>
      <c r="B29" s="23">
        <v>13151.1859184369</v>
      </c>
      <c r="C29" s="23">
        <v>13378.2291393408</v>
      </c>
      <c r="D29" s="23">
        <v>13577.005994024001</v>
      </c>
      <c r="E29" s="23">
        <v>12759.8709368616</v>
      </c>
      <c r="F29" s="23">
        <v>33739.908538177697</v>
      </c>
      <c r="G29" s="23">
        <v>35071.647188943098</v>
      </c>
      <c r="H29" s="23">
        <v>34914.162209009097</v>
      </c>
      <c r="I29" s="23">
        <v>34515.831212496298</v>
      </c>
      <c r="J29" s="23">
        <v>33360.388482821101</v>
      </c>
      <c r="K29" s="23">
        <v>34146.758213720401</v>
      </c>
      <c r="L29" s="23">
        <v>34720.678391619302</v>
      </c>
      <c r="M29" s="23">
        <v>34831.1059658058</v>
      </c>
      <c r="N29" s="23">
        <v>39939.453445268002</v>
      </c>
      <c r="O29" s="23">
        <v>39769.518309496103</v>
      </c>
      <c r="P29" s="23">
        <v>40512.318312061703</v>
      </c>
      <c r="Q29" s="23">
        <v>39490.682805982899</v>
      </c>
      <c r="R29" s="23">
        <v>25107.5904461379</v>
      </c>
      <c r="S29" s="23">
        <v>27206.198140567099</v>
      </c>
      <c r="T29" s="23">
        <v>26781.601794456299</v>
      </c>
      <c r="U29" s="23">
        <v>25942.155621477701</v>
      </c>
      <c r="V29" s="23">
        <v>36225.275792574401</v>
      </c>
      <c r="W29" s="23">
        <v>36470.522190584597</v>
      </c>
      <c r="X29" s="23">
        <v>37239.890844694703</v>
      </c>
      <c r="Y29" s="23">
        <v>37374.511213190803</v>
      </c>
    </row>
    <row r="30" spans="1:25" ht="15" customHeight="1" x14ac:dyDescent="0.2">
      <c r="A30" s="21">
        <v>26</v>
      </c>
      <c r="B30" s="23">
        <v>17951.6607972739</v>
      </c>
      <c r="C30" s="23">
        <v>18303.837545319901</v>
      </c>
      <c r="D30" s="23">
        <v>18496.574686998501</v>
      </c>
      <c r="E30" s="23">
        <v>17603.682965679502</v>
      </c>
      <c r="F30" s="23">
        <v>34906.440667233699</v>
      </c>
      <c r="G30" s="23">
        <v>36275.1146666407</v>
      </c>
      <c r="H30" s="23">
        <v>36121.519395358999</v>
      </c>
      <c r="I30" s="23">
        <v>35751.433018130701</v>
      </c>
      <c r="J30" s="23">
        <v>34632.070469883503</v>
      </c>
      <c r="K30" s="23">
        <v>35438.227782531998</v>
      </c>
      <c r="L30" s="23">
        <v>36029.762578355403</v>
      </c>
      <c r="M30" s="23">
        <v>36167.571127303003</v>
      </c>
      <c r="N30" s="23">
        <v>40687.789453514</v>
      </c>
      <c r="O30" s="23">
        <v>40506.789948912497</v>
      </c>
      <c r="P30" s="23">
        <v>41256.601920916102</v>
      </c>
      <c r="Q30" s="23">
        <v>40216.965926709199</v>
      </c>
      <c r="R30" s="23">
        <v>28194.052723696299</v>
      </c>
      <c r="S30" s="23">
        <v>30542.290919471099</v>
      </c>
      <c r="T30" s="23">
        <v>30050.6950213208</v>
      </c>
      <c r="U30" s="23">
        <v>29112.176981512199</v>
      </c>
      <c r="V30" s="23">
        <v>37408.906680709202</v>
      </c>
      <c r="W30" s="23">
        <v>37661.353809010099</v>
      </c>
      <c r="X30" s="23">
        <v>38457.9336488802</v>
      </c>
      <c r="Y30" s="23">
        <v>38573.551622959101</v>
      </c>
    </row>
    <row r="31" spans="1:25" ht="15" customHeight="1" x14ac:dyDescent="0.2">
      <c r="A31" s="21">
        <v>27</v>
      </c>
      <c r="B31" s="23">
        <v>22322.076235162502</v>
      </c>
      <c r="C31" s="23">
        <v>22803.4330525923</v>
      </c>
      <c r="D31" s="23">
        <v>22973.8163884473</v>
      </c>
      <c r="E31" s="23">
        <v>22074.7558372823</v>
      </c>
      <c r="F31" s="23">
        <v>35731.940276239002</v>
      </c>
      <c r="G31" s="23">
        <v>37134.464744291698</v>
      </c>
      <c r="H31" s="23">
        <v>36971.072659889804</v>
      </c>
      <c r="I31" s="23">
        <v>36613.876324916302</v>
      </c>
      <c r="J31" s="23">
        <v>35544.203632886602</v>
      </c>
      <c r="K31" s="23">
        <v>36369.064740999602</v>
      </c>
      <c r="L31" s="23">
        <v>36969.810243377302</v>
      </c>
      <c r="M31" s="23">
        <v>37128.822042212698</v>
      </c>
      <c r="N31" s="23">
        <v>41255.148442047001</v>
      </c>
      <c r="O31" s="23">
        <v>41074.520130095698</v>
      </c>
      <c r="P31" s="23">
        <v>41808.4872921434</v>
      </c>
      <c r="Q31" s="23">
        <v>40767.3411791033</v>
      </c>
      <c r="R31" s="23">
        <v>30306.992234780799</v>
      </c>
      <c r="S31" s="23">
        <v>32831.234407394499</v>
      </c>
      <c r="T31" s="23">
        <v>32289.6569788493</v>
      </c>
      <c r="U31" s="23">
        <v>31285.542318038701</v>
      </c>
      <c r="V31" s="23">
        <v>38277.774903856902</v>
      </c>
      <c r="W31" s="23">
        <v>38531.358243012197</v>
      </c>
      <c r="X31" s="23">
        <v>39333.109598659401</v>
      </c>
      <c r="Y31" s="23">
        <v>39452.665284848503</v>
      </c>
    </row>
    <row r="32" spans="1:25" ht="15" customHeight="1" x14ac:dyDescent="0.2">
      <c r="A32" s="21">
        <v>28</v>
      </c>
      <c r="B32" s="23">
        <v>25913.035031831601</v>
      </c>
      <c r="C32" s="23">
        <v>26513.160287934901</v>
      </c>
      <c r="D32" s="23">
        <v>26659.251153193301</v>
      </c>
      <c r="E32" s="23">
        <v>25817.437836855399</v>
      </c>
      <c r="F32" s="23">
        <v>36312.7166369431</v>
      </c>
      <c r="G32" s="23">
        <v>37762.921192179398</v>
      </c>
      <c r="H32" s="23">
        <v>37590.778400950599</v>
      </c>
      <c r="I32" s="23">
        <v>37222.312860333797</v>
      </c>
      <c r="J32" s="23">
        <v>36246.104973171103</v>
      </c>
      <c r="K32" s="23">
        <v>37063.659129067797</v>
      </c>
      <c r="L32" s="23">
        <v>37687.366898299202</v>
      </c>
      <c r="M32" s="23">
        <v>37865.505347588703</v>
      </c>
      <c r="N32" s="23">
        <v>41708.511957623603</v>
      </c>
      <c r="O32" s="23">
        <v>41518.930993848197</v>
      </c>
      <c r="P32" s="23">
        <v>42254.664045351201</v>
      </c>
      <c r="Q32" s="23">
        <v>41194.743219808202</v>
      </c>
      <c r="R32" s="23">
        <v>31760.208489770001</v>
      </c>
      <c r="S32" s="23">
        <v>34406.463842233803</v>
      </c>
      <c r="T32" s="23">
        <v>33833.4784259238</v>
      </c>
      <c r="U32" s="23">
        <v>32796.919120510996</v>
      </c>
      <c r="V32" s="23">
        <v>38930.297343938299</v>
      </c>
      <c r="W32" s="23">
        <v>39206.569988239302</v>
      </c>
      <c r="X32" s="23">
        <v>40012.756422235499</v>
      </c>
      <c r="Y32" s="23">
        <v>40124.447336676298</v>
      </c>
    </row>
    <row r="33" spans="1:25" ht="15" customHeight="1" x14ac:dyDescent="0.2">
      <c r="A33" s="21">
        <v>29</v>
      </c>
      <c r="B33" s="23">
        <v>28547.425141244701</v>
      </c>
      <c r="C33" s="23">
        <v>29236.969448653301</v>
      </c>
      <c r="D33" s="23">
        <v>29352.526347720901</v>
      </c>
      <c r="E33" s="23">
        <v>28605.798895338801</v>
      </c>
      <c r="F33" s="23">
        <v>36768.372030207</v>
      </c>
      <c r="G33" s="23">
        <v>38246.297463586401</v>
      </c>
      <c r="H33" s="23">
        <v>38067.303601733402</v>
      </c>
      <c r="I33" s="23">
        <v>37659.975935627699</v>
      </c>
      <c r="J33" s="23">
        <v>36754.248549267802</v>
      </c>
      <c r="K33" s="23">
        <v>37603.071445541602</v>
      </c>
      <c r="L33" s="23">
        <v>38234.734337622198</v>
      </c>
      <c r="M33" s="23">
        <v>38420.762946155599</v>
      </c>
      <c r="N33" s="23">
        <v>42075.302834084403</v>
      </c>
      <c r="O33" s="23">
        <v>41875.410843042802</v>
      </c>
      <c r="P33" s="23">
        <v>42613.641015669302</v>
      </c>
      <c r="Q33" s="23">
        <v>41531.086339217203</v>
      </c>
      <c r="R33" s="23">
        <v>32793.429286293802</v>
      </c>
      <c r="S33" s="23">
        <v>35521.819746563597</v>
      </c>
      <c r="T33" s="23">
        <v>34937.202099470902</v>
      </c>
      <c r="U33" s="23">
        <v>33880.095605611001</v>
      </c>
      <c r="V33" s="23">
        <v>39453.098073239002</v>
      </c>
      <c r="W33" s="23">
        <v>39709.259589632602</v>
      </c>
      <c r="X33" s="23">
        <v>40559.845097050202</v>
      </c>
      <c r="Y33" s="23">
        <v>40634.816231768302</v>
      </c>
    </row>
    <row r="34" spans="1:25" ht="15" customHeight="1" x14ac:dyDescent="0.2">
      <c r="A34" s="21">
        <v>30</v>
      </c>
      <c r="B34" s="23">
        <v>30394.3723518814</v>
      </c>
      <c r="C34" s="23">
        <v>31135.744965698199</v>
      </c>
      <c r="D34" s="23">
        <v>31240.056396644501</v>
      </c>
      <c r="E34" s="23">
        <v>30558.570299164399</v>
      </c>
      <c r="F34" s="23">
        <v>37105.625229513302</v>
      </c>
      <c r="G34" s="23">
        <v>38613.970070159703</v>
      </c>
      <c r="H34" s="23">
        <v>38426.902082052497</v>
      </c>
      <c r="I34" s="23">
        <v>37969.836203213003</v>
      </c>
      <c r="J34" s="23">
        <v>37154.3299559714</v>
      </c>
      <c r="K34" s="23">
        <v>37996.914119597903</v>
      </c>
      <c r="L34" s="23">
        <v>38677.161001654298</v>
      </c>
      <c r="M34" s="23">
        <v>38852.536164285797</v>
      </c>
      <c r="N34" s="23">
        <v>42369.168368051302</v>
      </c>
      <c r="O34" s="23">
        <v>42147.972161427599</v>
      </c>
      <c r="P34" s="23">
        <v>42889.309681869599</v>
      </c>
      <c r="Q34" s="23">
        <v>41794.660250893598</v>
      </c>
      <c r="R34" s="23">
        <v>33546.485770576503</v>
      </c>
      <c r="S34" s="23">
        <v>36345.091750753098</v>
      </c>
      <c r="T34" s="23">
        <v>35759.855879161798</v>
      </c>
      <c r="U34" s="23">
        <v>34676.263871434603</v>
      </c>
      <c r="V34" s="23">
        <v>39866.303910240204</v>
      </c>
      <c r="W34" s="23">
        <v>40106.789827069399</v>
      </c>
      <c r="X34" s="23">
        <v>41001.603960793997</v>
      </c>
      <c r="Y34" s="23">
        <v>41030.911396215</v>
      </c>
    </row>
    <row r="35" spans="1:25" ht="15" customHeight="1" x14ac:dyDescent="0.2">
      <c r="A35" s="21">
        <v>31</v>
      </c>
      <c r="B35" s="23">
        <v>31693.525439198402</v>
      </c>
      <c r="C35" s="23">
        <v>32463.915164861799</v>
      </c>
      <c r="D35" s="23">
        <v>32569.991086204798</v>
      </c>
      <c r="E35" s="23">
        <v>31920.1395300248</v>
      </c>
      <c r="F35" s="23">
        <v>37400.361459689899</v>
      </c>
      <c r="G35" s="23">
        <v>38902.3535614008</v>
      </c>
      <c r="H35" s="23">
        <v>38727.551881670501</v>
      </c>
      <c r="I35" s="23">
        <v>38245.467780824103</v>
      </c>
      <c r="J35" s="23">
        <v>37478.415214536297</v>
      </c>
      <c r="K35" s="23">
        <v>38321.293696180699</v>
      </c>
      <c r="L35" s="23">
        <v>39023.4594475962</v>
      </c>
      <c r="M35" s="23">
        <v>39192.124891782703</v>
      </c>
      <c r="N35" s="23">
        <v>42603.133371168697</v>
      </c>
      <c r="O35" s="23">
        <v>42380.592152427198</v>
      </c>
      <c r="P35" s="23">
        <v>43109.374202205501</v>
      </c>
      <c r="Q35" s="23">
        <v>42015.9182443233</v>
      </c>
      <c r="R35" s="23">
        <v>34122.534199297799</v>
      </c>
      <c r="S35" s="23">
        <v>36984.2883659914</v>
      </c>
      <c r="T35" s="23">
        <v>36374.985369283502</v>
      </c>
      <c r="U35" s="23">
        <v>35295.434656952202</v>
      </c>
      <c r="V35" s="23">
        <v>40187.918713703097</v>
      </c>
      <c r="W35" s="23">
        <v>40430.356681614401</v>
      </c>
      <c r="X35" s="23">
        <v>41337.209776373304</v>
      </c>
      <c r="Y35" s="23">
        <v>41355.2291834024</v>
      </c>
    </row>
    <row r="36" spans="1:25" ht="15" customHeight="1" x14ac:dyDescent="0.2">
      <c r="A36" s="21">
        <v>32</v>
      </c>
      <c r="B36" s="23">
        <v>32651.439367520001</v>
      </c>
      <c r="C36" s="23">
        <v>33425.509342587298</v>
      </c>
      <c r="D36" s="23">
        <v>33545.7103933912</v>
      </c>
      <c r="E36" s="23">
        <v>32893.184173209796</v>
      </c>
      <c r="F36" s="23">
        <v>37633.790247248398</v>
      </c>
      <c r="G36" s="23">
        <v>39131.761030137801</v>
      </c>
      <c r="H36" s="23">
        <v>38967.4951865728</v>
      </c>
      <c r="I36" s="23">
        <v>38504.115846715198</v>
      </c>
      <c r="J36" s="23">
        <v>37764.960627341599</v>
      </c>
      <c r="K36" s="23">
        <v>38596.983991897403</v>
      </c>
      <c r="L36" s="23">
        <v>39313.9253529833</v>
      </c>
      <c r="M36" s="23">
        <v>39464.4637006954</v>
      </c>
      <c r="N36" s="23">
        <v>42791.077083094999</v>
      </c>
      <c r="O36" s="23">
        <v>42579.014180549399</v>
      </c>
      <c r="P36" s="23">
        <v>43297.064833803197</v>
      </c>
      <c r="Q36" s="23">
        <v>42199.617515506703</v>
      </c>
      <c r="R36" s="23">
        <v>34562.155354837399</v>
      </c>
      <c r="S36" s="23">
        <v>37479.4093401887</v>
      </c>
      <c r="T36" s="23">
        <v>36869.434772938803</v>
      </c>
      <c r="U36" s="23">
        <v>35769.347281144503</v>
      </c>
      <c r="V36" s="23">
        <v>40458.995077526801</v>
      </c>
      <c r="W36" s="23">
        <v>40719.1143364944</v>
      </c>
      <c r="X36" s="23">
        <v>41602.957923745496</v>
      </c>
      <c r="Y36" s="23">
        <v>41623.871542230299</v>
      </c>
    </row>
    <row r="37" spans="1:25" ht="15" customHeight="1" x14ac:dyDescent="0.2">
      <c r="A37" s="21">
        <v>33</v>
      </c>
      <c r="B37" s="23">
        <v>33370.404396085498</v>
      </c>
      <c r="C37" s="23">
        <v>34144.144611176198</v>
      </c>
      <c r="D37" s="23">
        <v>34272.765382514597</v>
      </c>
      <c r="E37" s="23">
        <v>33623.557423753002</v>
      </c>
      <c r="F37" s="23">
        <v>37842.103456164397</v>
      </c>
      <c r="G37" s="23">
        <v>39343.633360946398</v>
      </c>
      <c r="H37" s="23">
        <v>39185.929713385798</v>
      </c>
      <c r="I37" s="23">
        <v>38706.254897605599</v>
      </c>
      <c r="J37" s="23">
        <v>37997.491235911803</v>
      </c>
      <c r="K37" s="23">
        <v>38834.245690530297</v>
      </c>
      <c r="L37" s="23">
        <v>39545.788801516297</v>
      </c>
      <c r="M37" s="23">
        <v>39705.055243135001</v>
      </c>
      <c r="N37" s="23">
        <v>42946.586757072801</v>
      </c>
      <c r="O37" s="23">
        <v>42754.752777497</v>
      </c>
      <c r="P37" s="23">
        <v>43457.012012647203</v>
      </c>
      <c r="Q37" s="23">
        <v>42349.731218723697</v>
      </c>
      <c r="R37" s="23">
        <v>34926.485536705302</v>
      </c>
      <c r="S37" s="23">
        <v>37871.352569905597</v>
      </c>
      <c r="T37" s="23">
        <v>37254.118814609101</v>
      </c>
      <c r="U37" s="23">
        <v>36167.674972884699</v>
      </c>
      <c r="V37" s="23">
        <v>40671.677245429397</v>
      </c>
      <c r="W37" s="23">
        <v>40947.541740002598</v>
      </c>
      <c r="X37" s="23">
        <v>41816.783738154903</v>
      </c>
      <c r="Y37" s="23">
        <v>41839.933197677899</v>
      </c>
    </row>
    <row r="38" spans="1:25" ht="15" customHeight="1" x14ac:dyDescent="0.2">
      <c r="A38" s="21">
        <v>34</v>
      </c>
      <c r="B38" s="23">
        <v>33921.384296127799</v>
      </c>
      <c r="C38" s="23">
        <v>34710.103712845703</v>
      </c>
      <c r="D38" s="23">
        <v>34823.9881030256</v>
      </c>
      <c r="E38" s="23">
        <v>34187.367653176101</v>
      </c>
      <c r="F38" s="23">
        <v>38011.6327915531</v>
      </c>
      <c r="G38" s="23">
        <v>39514.460368380503</v>
      </c>
      <c r="H38" s="23">
        <v>39374.037578671901</v>
      </c>
      <c r="I38" s="23">
        <v>38884.481851339202</v>
      </c>
      <c r="J38" s="23">
        <v>38200.737452460497</v>
      </c>
      <c r="K38" s="23">
        <v>39030.524545545697</v>
      </c>
      <c r="L38" s="23">
        <v>39741.153023818202</v>
      </c>
      <c r="M38" s="23">
        <v>39901.1105110637</v>
      </c>
      <c r="N38" s="23">
        <v>43076.142573901801</v>
      </c>
      <c r="O38" s="23">
        <v>42888.555832424601</v>
      </c>
      <c r="P38" s="23">
        <v>43590.716448292304</v>
      </c>
      <c r="Q38" s="23">
        <v>42457.923719360399</v>
      </c>
      <c r="R38" s="23">
        <v>35208.932333696699</v>
      </c>
      <c r="S38" s="23">
        <v>38182.682112128401</v>
      </c>
      <c r="T38" s="23">
        <v>37574.543015606898</v>
      </c>
      <c r="U38" s="23">
        <v>36481.581994857799</v>
      </c>
      <c r="V38" s="23">
        <v>40866.410216610697</v>
      </c>
      <c r="W38" s="23">
        <v>41117.692924612304</v>
      </c>
      <c r="X38" s="23">
        <v>41996.492524210204</v>
      </c>
      <c r="Y38" s="23">
        <v>42014.925926700402</v>
      </c>
    </row>
    <row r="39" spans="1:25" ht="15" customHeight="1" x14ac:dyDescent="0.2">
      <c r="A39" s="21">
        <v>35</v>
      </c>
      <c r="B39" s="23">
        <v>34354.444718849503</v>
      </c>
      <c r="C39" s="23">
        <v>35164.654156739103</v>
      </c>
      <c r="D39" s="23">
        <v>35262.430782107404</v>
      </c>
      <c r="E39" s="23">
        <v>34638.171445766202</v>
      </c>
      <c r="F39" s="23">
        <v>38159.7521478036</v>
      </c>
      <c r="G39" s="23">
        <v>39682.137357006199</v>
      </c>
      <c r="H39" s="23">
        <v>39528.9459892214</v>
      </c>
      <c r="I39" s="23">
        <v>39004.169979706297</v>
      </c>
      <c r="J39" s="23">
        <v>38376.1136141237</v>
      </c>
      <c r="K39" s="23">
        <v>39187.005951038198</v>
      </c>
      <c r="L39" s="23">
        <v>39914.114510124899</v>
      </c>
      <c r="M39" s="23">
        <v>40084.5461869133</v>
      </c>
      <c r="N39" s="23">
        <v>43194.392932892399</v>
      </c>
      <c r="O39" s="23">
        <v>42993.820055239303</v>
      </c>
      <c r="P39" s="23">
        <v>43696.544323436799</v>
      </c>
      <c r="Q39" s="23">
        <v>42551.855911801802</v>
      </c>
      <c r="R39" s="23">
        <v>35442.652073944002</v>
      </c>
      <c r="S39" s="23">
        <v>38450.368085209302</v>
      </c>
      <c r="T39" s="23">
        <v>37832.150298779598</v>
      </c>
      <c r="U39" s="23">
        <v>36756.051978381904</v>
      </c>
      <c r="V39" s="23">
        <v>41005.397873529</v>
      </c>
      <c r="W39" s="23">
        <v>41249.791465656199</v>
      </c>
      <c r="X39" s="23">
        <v>42147.905788155702</v>
      </c>
      <c r="Y39" s="23">
        <v>42149.435514373399</v>
      </c>
    </row>
    <row r="40" spans="1:25" ht="15" customHeight="1" x14ac:dyDescent="0.2">
      <c r="A40" s="21">
        <v>36</v>
      </c>
      <c r="B40" s="23">
        <v>34694.272132248603</v>
      </c>
      <c r="C40" s="23">
        <v>35531.393319156698</v>
      </c>
      <c r="D40" s="23">
        <v>35615.709949565098</v>
      </c>
      <c r="E40" s="23">
        <v>35002.353215002797</v>
      </c>
      <c r="F40" s="23">
        <v>38277.707570471699</v>
      </c>
      <c r="G40" s="23">
        <v>39809.8008128047</v>
      </c>
      <c r="H40" s="23">
        <v>39665.033569026098</v>
      </c>
      <c r="I40" s="23">
        <v>39138.163897104801</v>
      </c>
      <c r="J40" s="23">
        <v>38541.391743678498</v>
      </c>
      <c r="K40" s="23">
        <v>39341.942852485401</v>
      </c>
      <c r="L40" s="23">
        <v>40072.167605437098</v>
      </c>
      <c r="M40" s="23">
        <v>40232.031698998602</v>
      </c>
      <c r="N40" s="23">
        <v>43288.847997808603</v>
      </c>
      <c r="O40" s="23">
        <v>43071.3856240151</v>
      </c>
      <c r="P40" s="23">
        <v>43788.5786003471</v>
      </c>
      <c r="Q40" s="23">
        <v>42628.238236773002</v>
      </c>
      <c r="R40" s="23">
        <v>35638.007090647901</v>
      </c>
      <c r="S40" s="23">
        <v>38679.142664406303</v>
      </c>
      <c r="T40" s="23">
        <v>38043.829263375002</v>
      </c>
      <c r="U40" s="23">
        <v>36984.7303331984</v>
      </c>
      <c r="V40" s="23">
        <v>41119.014728073897</v>
      </c>
      <c r="W40" s="23">
        <v>41356.736476280603</v>
      </c>
      <c r="X40" s="23">
        <v>42263.9295254428</v>
      </c>
      <c r="Y40" s="23">
        <v>42251.192953904501</v>
      </c>
    </row>
    <row r="41" spans="1:25" ht="15" customHeight="1" x14ac:dyDescent="0.2">
      <c r="A41" s="21">
        <v>37</v>
      </c>
      <c r="B41" s="23">
        <v>34987.6635054055</v>
      </c>
      <c r="C41" s="23">
        <v>35827.167722076003</v>
      </c>
      <c r="D41" s="23">
        <v>35910.365524754001</v>
      </c>
      <c r="E41" s="23">
        <v>35290.463285234102</v>
      </c>
      <c r="F41" s="23">
        <v>38396.6674589334</v>
      </c>
      <c r="G41" s="23">
        <v>39938.062882072598</v>
      </c>
      <c r="H41" s="23">
        <v>39778.373701635399</v>
      </c>
      <c r="I41" s="23">
        <v>39238.193357905897</v>
      </c>
      <c r="J41" s="23">
        <v>38674.202967175501</v>
      </c>
      <c r="K41" s="23">
        <v>39469.223154252701</v>
      </c>
      <c r="L41" s="23">
        <v>40208.136863431602</v>
      </c>
      <c r="M41" s="23">
        <v>40369.881229051498</v>
      </c>
      <c r="N41" s="23">
        <v>43368.793295369302</v>
      </c>
      <c r="O41" s="23">
        <v>43138.2953427256</v>
      </c>
      <c r="P41" s="23">
        <v>43856.018142189198</v>
      </c>
      <c r="Q41" s="23">
        <v>42688.8447655458</v>
      </c>
      <c r="R41" s="23">
        <v>35810.282597846199</v>
      </c>
      <c r="S41" s="23">
        <v>38873.148643647197</v>
      </c>
      <c r="T41" s="23">
        <v>38231.099137721802</v>
      </c>
      <c r="U41" s="23">
        <v>37186.061590054996</v>
      </c>
      <c r="V41" s="23">
        <v>41203.666186949798</v>
      </c>
      <c r="W41" s="23">
        <v>41441.390867868802</v>
      </c>
      <c r="X41" s="23">
        <v>42376.247946290998</v>
      </c>
      <c r="Y41" s="23">
        <v>42368.004666388399</v>
      </c>
    </row>
    <row r="42" spans="1:25" ht="15" customHeight="1" x14ac:dyDescent="0.2">
      <c r="A42" s="21">
        <v>38</v>
      </c>
      <c r="B42" s="23">
        <v>35221.804175164099</v>
      </c>
      <c r="C42" s="23">
        <v>36070.687617680996</v>
      </c>
      <c r="D42" s="23">
        <v>36144.854475804401</v>
      </c>
      <c r="E42" s="23">
        <v>35523.170094559202</v>
      </c>
      <c r="F42" s="23">
        <v>38500.901281991901</v>
      </c>
      <c r="G42" s="23">
        <v>40000.963172339099</v>
      </c>
      <c r="H42" s="23">
        <v>39878.975972203902</v>
      </c>
      <c r="I42" s="23">
        <v>39324.178597078302</v>
      </c>
      <c r="J42" s="23">
        <v>38791.683125826399</v>
      </c>
      <c r="K42" s="23">
        <v>39597.078675721801</v>
      </c>
      <c r="L42" s="23">
        <v>40322.257838048703</v>
      </c>
      <c r="M42" s="23">
        <v>40476.113655075402</v>
      </c>
      <c r="N42" s="23">
        <v>43421.9918003864</v>
      </c>
      <c r="O42" s="23">
        <v>43173.3786689642</v>
      </c>
      <c r="P42" s="23">
        <v>43904.973057592302</v>
      </c>
      <c r="Q42" s="23">
        <v>42730.948375168198</v>
      </c>
      <c r="R42" s="23">
        <v>35957.745556760397</v>
      </c>
      <c r="S42" s="23">
        <v>39034.505619395197</v>
      </c>
      <c r="T42" s="23">
        <v>38392.960724831202</v>
      </c>
      <c r="U42" s="23">
        <v>37362.9486231884</v>
      </c>
      <c r="V42" s="23">
        <v>41278.277123944601</v>
      </c>
      <c r="W42" s="23">
        <v>41512.295249671603</v>
      </c>
      <c r="X42" s="23">
        <v>42430.981585800699</v>
      </c>
      <c r="Y42" s="23">
        <v>42430.989235994399</v>
      </c>
    </row>
    <row r="43" spans="1:25" ht="15" customHeight="1" x14ac:dyDescent="0.2">
      <c r="A43" s="21">
        <v>39</v>
      </c>
      <c r="B43" s="23">
        <v>35437.639509032801</v>
      </c>
      <c r="C43" s="23">
        <v>36283.434759052798</v>
      </c>
      <c r="D43" s="23">
        <v>36357.346735124702</v>
      </c>
      <c r="E43" s="23">
        <v>35722.995065157302</v>
      </c>
      <c r="F43" s="23">
        <v>38606.099192371403</v>
      </c>
      <c r="G43" s="23">
        <v>40079.513234743899</v>
      </c>
      <c r="H43" s="23">
        <v>39965.985278449298</v>
      </c>
      <c r="I43" s="23">
        <v>39403.972992819799</v>
      </c>
      <c r="J43" s="23">
        <v>38887.081858278703</v>
      </c>
      <c r="K43" s="23">
        <v>39697.3593738977</v>
      </c>
      <c r="L43" s="23">
        <v>40429.288819166199</v>
      </c>
      <c r="M43" s="23">
        <v>40583.912448077303</v>
      </c>
      <c r="N43" s="23">
        <v>43479.101087989497</v>
      </c>
      <c r="O43" s="23">
        <v>43214.134514040197</v>
      </c>
      <c r="P43" s="23">
        <v>43945.009647709798</v>
      </c>
      <c r="Q43" s="23">
        <v>42770.095482128403</v>
      </c>
      <c r="R43" s="23">
        <v>36077.502534762003</v>
      </c>
      <c r="S43" s="23">
        <v>39170.854934670802</v>
      </c>
      <c r="T43" s="23">
        <v>38546.401400904397</v>
      </c>
      <c r="U43" s="23">
        <v>37520.605083950701</v>
      </c>
      <c r="V43" s="23">
        <v>41349.002663238804</v>
      </c>
      <c r="W43" s="23">
        <v>41547.889497024997</v>
      </c>
      <c r="X43" s="23">
        <v>42501.670575927201</v>
      </c>
      <c r="Y43" s="23">
        <v>42468.902150243099</v>
      </c>
    </row>
    <row r="44" spans="1:25" ht="15" customHeight="1" x14ac:dyDescent="0.2">
      <c r="A44" s="21">
        <v>40</v>
      </c>
      <c r="B44" s="23">
        <v>35627.157191512801</v>
      </c>
      <c r="C44" s="23">
        <v>36467.706929427703</v>
      </c>
      <c r="D44" s="23">
        <v>36549.800492845803</v>
      </c>
      <c r="E44" s="23">
        <v>35914.543734280604</v>
      </c>
      <c r="F44" s="23">
        <v>38682.003574461902</v>
      </c>
      <c r="G44" s="23">
        <v>40167.884038199903</v>
      </c>
      <c r="H44" s="23">
        <v>40035.226316630797</v>
      </c>
      <c r="I44" s="23">
        <v>39496.866994884404</v>
      </c>
      <c r="J44" s="23">
        <v>38981.904125650501</v>
      </c>
      <c r="K44" s="23">
        <v>39779.754711840003</v>
      </c>
      <c r="L44" s="23">
        <v>40539.3343280837</v>
      </c>
      <c r="M44" s="23">
        <v>40679.423250241103</v>
      </c>
      <c r="N44" s="23">
        <v>43527.431305456899</v>
      </c>
      <c r="O44" s="23">
        <v>43256.492965176702</v>
      </c>
      <c r="P44" s="23">
        <v>43977.138885120701</v>
      </c>
      <c r="Q44" s="23">
        <v>42811.295410017003</v>
      </c>
      <c r="R44" s="23">
        <v>36180.387983159599</v>
      </c>
      <c r="S44" s="23">
        <v>39288.585103455604</v>
      </c>
      <c r="T44" s="23">
        <v>38689.893647527002</v>
      </c>
      <c r="U44" s="23">
        <v>37663.188060360597</v>
      </c>
      <c r="V44" s="23">
        <v>41417.607127634801</v>
      </c>
      <c r="W44" s="23">
        <v>41551.897423985203</v>
      </c>
      <c r="X44" s="23">
        <v>42552.125481256</v>
      </c>
      <c r="Y44" s="23">
        <v>42436.577526070301</v>
      </c>
    </row>
    <row r="45" spans="1:25" ht="15" customHeight="1" x14ac:dyDescent="0.2">
      <c r="B45" s="27" t="s">
        <v>51</v>
      </c>
      <c r="C45" s="27"/>
      <c r="D45" s="27"/>
      <c r="E45" s="27"/>
      <c r="F45" s="27" t="s">
        <v>52</v>
      </c>
      <c r="G45" s="27"/>
      <c r="H45" s="27"/>
      <c r="I45" s="27"/>
      <c r="J45" s="27" t="s">
        <v>53</v>
      </c>
      <c r="K45" s="27"/>
      <c r="L45" s="27"/>
      <c r="M45" s="27"/>
      <c r="N45" s="27" t="s">
        <v>54</v>
      </c>
      <c r="O45" s="27"/>
      <c r="P45" s="27"/>
      <c r="Q45" s="27"/>
      <c r="R45" s="27" t="s">
        <v>55</v>
      </c>
      <c r="S45" s="27"/>
      <c r="T45" s="27"/>
      <c r="U45" s="27"/>
      <c r="V45" s="27" t="s">
        <v>56</v>
      </c>
      <c r="W45" s="27"/>
      <c r="X45" s="27"/>
      <c r="Y45" s="27"/>
    </row>
    <row r="46" spans="1:25" ht="15" customHeight="1" x14ac:dyDescent="0.2">
      <c r="B46" s="28" t="s">
        <v>57</v>
      </c>
      <c r="C46" s="29"/>
      <c r="D46" s="29"/>
      <c r="E46" s="29"/>
      <c r="F46" s="29"/>
      <c r="G46" s="29"/>
      <c r="H46" s="29"/>
      <c r="I46" s="29"/>
      <c r="J46" s="30" t="s">
        <v>58</v>
      </c>
      <c r="K46" s="31"/>
      <c r="L46" s="31"/>
      <c r="M46" s="31"/>
      <c r="N46" s="31"/>
      <c r="O46" s="31"/>
      <c r="P46" s="31"/>
      <c r="Q46" s="31"/>
      <c r="R46" s="32" t="s">
        <v>59</v>
      </c>
      <c r="S46" s="33"/>
      <c r="T46" s="33"/>
      <c r="U46" s="33"/>
      <c r="V46" s="33"/>
      <c r="W46" s="33"/>
      <c r="X46" s="33"/>
      <c r="Y46" s="33"/>
    </row>
    <row r="48" spans="1:25" ht="15" customHeight="1" x14ac:dyDescent="0.2">
      <c r="B48" s="23" t="s">
        <v>60</v>
      </c>
    </row>
    <row r="49" spans="2:2" ht="15" customHeight="1" x14ac:dyDescent="0.2">
      <c r="B49" s="23" t="s">
        <v>61</v>
      </c>
    </row>
  </sheetData>
  <printOptions headings="1" gridLines="1"/>
  <pageMargins left="0" right="0" top="0" bottom="0" header="0" footer="0"/>
  <pageSetup paperSize="0" scale="0" pageOrder="overThenDown" orientation="portrait" blackAndWhite="1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5967-4C77-7543-B78B-77C48767F6A3}">
  <dimension ref="B2:Q33"/>
  <sheetViews>
    <sheetView workbookViewId="0">
      <selection activeCell="C1" sqref="C1"/>
    </sheetView>
  </sheetViews>
  <sheetFormatPr baseColWidth="10" defaultRowHeight="15" x14ac:dyDescent="0.2"/>
  <cols>
    <col min="1" max="2" width="14" style="35" customWidth="1"/>
    <col min="3" max="3" width="29.1640625" style="35" customWidth="1"/>
    <col min="4" max="11" width="14" style="35" customWidth="1"/>
    <col min="12" max="12" width="16.6640625" style="35" customWidth="1"/>
    <col min="13" max="17" width="14" style="35" customWidth="1"/>
    <col min="18" max="16384" width="10.83203125" style="35"/>
  </cols>
  <sheetData>
    <row r="2" spans="2:17" x14ac:dyDescent="0.2">
      <c r="B2" s="34" t="s">
        <v>62</v>
      </c>
    </row>
    <row r="4" spans="2:17" x14ac:dyDescent="0.2">
      <c r="C4" s="36" t="s">
        <v>63</v>
      </c>
      <c r="D4" s="36" t="s">
        <v>64</v>
      </c>
      <c r="E4" s="37" t="s">
        <v>65</v>
      </c>
      <c r="F4" s="37" t="s">
        <v>66</v>
      </c>
      <c r="G4" s="37" t="s">
        <v>67</v>
      </c>
      <c r="H4" s="37" t="s">
        <v>68</v>
      </c>
      <c r="I4" s="36"/>
      <c r="J4" s="36" t="s">
        <v>69</v>
      </c>
      <c r="K4" s="36" t="s">
        <v>70</v>
      </c>
      <c r="L4" s="36" t="s">
        <v>71</v>
      </c>
      <c r="M4" s="36" t="s">
        <v>70</v>
      </c>
      <c r="O4" s="36"/>
    </row>
    <row r="5" spans="2:17" ht="16" x14ac:dyDescent="0.2">
      <c r="C5" s="38" t="s">
        <v>51</v>
      </c>
      <c r="D5" s="35">
        <v>1</v>
      </c>
      <c r="E5" s="35">
        <v>2.11955E-3</v>
      </c>
      <c r="F5" s="35">
        <v>176159</v>
      </c>
      <c r="G5" s="35">
        <v>8817.66</v>
      </c>
      <c r="H5" s="35">
        <f>F5/G5</f>
        <v>19.977976016312716</v>
      </c>
      <c r="J5" s="35">
        <f>AVERAGE(E5:E8)</f>
        <v>2.1120325E-3</v>
      </c>
      <c r="K5" s="35">
        <f>_xlfn.STDEV.P(E5:E8)</f>
        <v>7.5237865591402806E-5</v>
      </c>
      <c r="L5" s="35">
        <f>AVERAGE(H5:H8)</f>
        <v>19.92592921317015</v>
      </c>
      <c r="M5" s="35">
        <f>_xlfn.STDEV.P(H5:H8)</f>
        <v>4.9763797990229328E-2</v>
      </c>
      <c r="Q5" s="39"/>
    </row>
    <row r="6" spans="2:17" x14ac:dyDescent="0.2">
      <c r="C6" s="35" t="s">
        <v>72</v>
      </c>
      <c r="D6" s="35">
        <v>2</v>
      </c>
      <c r="E6" s="35">
        <v>2.1452699999999999E-3</v>
      </c>
      <c r="F6" s="35">
        <v>180027</v>
      </c>
      <c r="G6" s="35">
        <v>9048.08</v>
      </c>
      <c r="H6" s="35">
        <f>F6/G6</f>
        <v>19.896707367750949</v>
      </c>
    </row>
    <row r="7" spans="2:17" x14ac:dyDescent="0.2">
      <c r="D7" s="35">
        <v>3</v>
      </c>
      <c r="E7" s="35">
        <v>2.1932700000000002E-3</v>
      </c>
      <c r="F7" s="35">
        <v>180277</v>
      </c>
      <c r="G7" s="35">
        <v>9077.68</v>
      </c>
      <c r="H7" s="35">
        <f>F7/G7</f>
        <v>19.859369354284354</v>
      </c>
    </row>
    <row r="8" spans="2:17" x14ac:dyDescent="0.2">
      <c r="D8" s="35">
        <v>4</v>
      </c>
      <c r="E8" s="35">
        <v>1.9900400000000002E-3</v>
      </c>
      <c r="F8" s="35">
        <v>177737</v>
      </c>
      <c r="G8" s="35">
        <v>8900.35</v>
      </c>
      <c r="H8" s="35">
        <f>F8/G8</f>
        <v>19.969664114332581</v>
      </c>
    </row>
    <row r="10" spans="2:17" x14ac:dyDescent="0.2">
      <c r="C10" s="35" t="s">
        <v>52</v>
      </c>
      <c r="D10" s="35">
        <v>1</v>
      </c>
      <c r="E10" s="35">
        <v>5.6587800000000001E-2</v>
      </c>
      <c r="F10" s="35">
        <v>151981</v>
      </c>
      <c r="G10" s="35">
        <v>12582.8</v>
      </c>
      <c r="H10" s="35">
        <f>F10/G10</f>
        <v>12.078472200146232</v>
      </c>
      <c r="J10" s="35">
        <f>AVERAGE(E10:E13)</f>
        <v>5.7396849999999999E-2</v>
      </c>
      <c r="K10" s="35">
        <f>_xlfn.STDEV.P(E10:E13)</f>
        <v>9.7146714432346914E-4</v>
      </c>
      <c r="L10" s="35">
        <f>AVERAGE(H10:H13)</f>
        <v>12.094985890961112</v>
      </c>
      <c r="M10" s="35">
        <f>_xlfn.STDEV.P(H10:H13)</f>
        <v>5.2480845970403332E-2</v>
      </c>
    </row>
    <row r="11" spans="2:17" x14ac:dyDescent="0.2">
      <c r="D11" s="35">
        <v>2</v>
      </c>
      <c r="E11" s="35">
        <v>5.8821199999999997E-2</v>
      </c>
      <c r="F11" s="35">
        <v>158250</v>
      </c>
      <c r="G11" s="35">
        <v>13052.6</v>
      </c>
      <c r="H11" s="35">
        <f>F11/G11</f>
        <v>12.12402126779339</v>
      </c>
    </row>
    <row r="12" spans="2:17" x14ac:dyDescent="0.2">
      <c r="D12" s="35">
        <v>3</v>
      </c>
      <c r="E12" s="35">
        <v>5.7760899999999997E-2</v>
      </c>
      <c r="F12" s="35">
        <v>157859</v>
      </c>
      <c r="G12" s="35">
        <v>12983.1</v>
      </c>
      <c r="H12" s="35">
        <f>F12/G12</f>
        <v>12.158806448382897</v>
      </c>
    </row>
    <row r="13" spans="2:17" x14ac:dyDescent="0.2">
      <c r="D13" s="35">
        <v>4</v>
      </c>
      <c r="E13" s="35">
        <v>5.6417500000000002E-2</v>
      </c>
      <c r="F13" s="35">
        <v>155103</v>
      </c>
      <c r="G13" s="35">
        <v>12905.2</v>
      </c>
      <c r="H13" s="35">
        <f>F13/G13</f>
        <v>12.018643647521928</v>
      </c>
    </row>
    <row r="15" spans="2:17" x14ac:dyDescent="0.2">
      <c r="C15" s="35" t="s">
        <v>53</v>
      </c>
      <c r="D15" s="35">
        <v>1</v>
      </c>
      <c r="E15" s="35">
        <v>5.3526999999999998E-2</v>
      </c>
      <c r="F15" s="35">
        <v>151970</v>
      </c>
      <c r="G15" s="35">
        <v>12679.1</v>
      </c>
      <c r="H15" s="35">
        <f>F15/G15</f>
        <v>11.985866504720367</v>
      </c>
      <c r="J15" s="35">
        <f>AVERAGE(E15:E18)</f>
        <v>5.5148124999999992E-2</v>
      </c>
      <c r="K15" s="35">
        <f>_xlfn.STDEV.P(E15:E18)</f>
        <v>1.0157544003719617E-3</v>
      </c>
      <c r="L15" s="35">
        <f>AVERAGE(H15:H18)</f>
        <v>11.963468524759856</v>
      </c>
      <c r="M15" s="35">
        <f>_xlfn.STDEV.P(H15:H18)</f>
        <v>5.1651285827634473E-2</v>
      </c>
    </row>
    <row r="16" spans="2:17" x14ac:dyDescent="0.2">
      <c r="C16" s="35" t="s">
        <v>73</v>
      </c>
      <c r="D16" s="35">
        <v>2</v>
      </c>
      <c r="E16" s="35">
        <v>5.51431E-2</v>
      </c>
      <c r="F16" s="35">
        <v>154610</v>
      </c>
      <c r="G16" s="35">
        <v>13018.9</v>
      </c>
      <c r="H16" s="35">
        <f>F16/G16</f>
        <v>11.875811320464862</v>
      </c>
    </row>
    <row r="17" spans="3:13" x14ac:dyDescent="0.2">
      <c r="D17" s="35">
        <v>3</v>
      </c>
      <c r="E17" s="35">
        <v>5.5663900000000002E-2</v>
      </c>
      <c r="F17" s="35">
        <v>158062</v>
      </c>
      <c r="G17" s="35">
        <v>13190.8</v>
      </c>
      <c r="H17" s="35">
        <f>F17/G17</f>
        <v>11.982745549928739</v>
      </c>
    </row>
    <row r="18" spans="3:13" x14ac:dyDescent="0.2">
      <c r="D18" s="35">
        <v>4</v>
      </c>
      <c r="E18" s="35">
        <v>5.6258500000000003E-2</v>
      </c>
      <c r="F18" s="35">
        <v>158843</v>
      </c>
      <c r="G18" s="35">
        <v>13226.5</v>
      </c>
      <c r="H18" s="35">
        <f>F18/G18</f>
        <v>12.009450723925452</v>
      </c>
    </row>
    <row r="20" spans="3:13" x14ac:dyDescent="0.2">
      <c r="C20" s="35" t="s">
        <v>54</v>
      </c>
      <c r="D20" s="35">
        <v>1</v>
      </c>
      <c r="E20" s="35">
        <v>0.168962</v>
      </c>
      <c r="F20" s="35">
        <v>153528</v>
      </c>
      <c r="G20" s="35">
        <v>16372.3</v>
      </c>
      <c r="H20" s="35">
        <f>F20/G20</f>
        <v>9.3773019062685155</v>
      </c>
      <c r="J20" s="35">
        <f>AVERAGE(E20:E23)</f>
        <v>0.16813450000000002</v>
      </c>
      <c r="K20" s="35">
        <f>_xlfn.STDEV.P(E20:E23)</f>
        <v>1.8445304958172944E-3</v>
      </c>
      <c r="L20" s="35">
        <f>AVERAGE(H20:H23)</f>
        <v>9.2151977196162989</v>
      </c>
      <c r="M20" s="35">
        <f>_xlfn.STDEV.P(H20:H23)</f>
        <v>0.11698619640632452</v>
      </c>
    </row>
    <row r="21" spans="3:13" x14ac:dyDescent="0.2">
      <c r="D21" s="35">
        <v>2</v>
      </c>
      <c r="E21" s="35">
        <v>0.168098</v>
      </c>
      <c r="F21" s="35">
        <v>151985</v>
      </c>
      <c r="G21" s="35">
        <v>16397.099999999999</v>
      </c>
      <c r="H21" s="35">
        <f>F21/G21</f>
        <v>9.2690170822889417</v>
      </c>
    </row>
    <row r="22" spans="3:13" x14ac:dyDescent="0.2">
      <c r="D22" s="35">
        <v>3</v>
      </c>
      <c r="E22" s="35">
        <v>0.17025000000000001</v>
      </c>
      <c r="F22" s="35">
        <v>153672</v>
      </c>
      <c r="G22" s="35">
        <v>16811.599999999999</v>
      </c>
      <c r="H22" s="35">
        <f>F22/G22</f>
        <v>9.1408313307478171</v>
      </c>
    </row>
    <row r="23" spans="3:13" x14ac:dyDescent="0.2">
      <c r="D23" s="35">
        <v>4</v>
      </c>
      <c r="E23" s="35">
        <v>0.16522800000000001</v>
      </c>
      <c r="F23" s="35">
        <v>149226</v>
      </c>
      <c r="G23" s="35">
        <v>16446.099999999999</v>
      </c>
      <c r="H23" s="35">
        <f>F23/G23</f>
        <v>9.073640559159923</v>
      </c>
    </row>
    <row r="25" spans="3:13" x14ac:dyDescent="0.2">
      <c r="C25" s="35" t="s">
        <v>55</v>
      </c>
      <c r="D25" s="35">
        <v>1</v>
      </c>
      <c r="E25" s="35">
        <v>8.7184500000000009E-3</v>
      </c>
      <c r="F25" s="35">
        <v>141810</v>
      </c>
      <c r="G25" s="35">
        <v>11743.6</v>
      </c>
      <c r="H25" s="35">
        <f>F25/G25</f>
        <v>12.075513471167273</v>
      </c>
      <c r="J25" s="35">
        <f>AVERAGE(E25:E28)</f>
        <v>9.1261375000000009E-3</v>
      </c>
      <c r="K25" s="35">
        <f>_xlfn.STDEV.P(E25:E28)</f>
        <v>2.6429068403700833E-4</v>
      </c>
      <c r="L25" s="35">
        <f>AVERAGE(H25:H28)</f>
        <v>12.169517709487067</v>
      </c>
      <c r="M25" s="35">
        <f>_xlfn.STDEV.P(H25:H28)</f>
        <v>0.14460940483398993</v>
      </c>
    </row>
    <row r="26" spans="3:13" x14ac:dyDescent="0.2">
      <c r="C26" s="35" t="s">
        <v>74</v>
      </c>
      <c r="D26" s="35">
        <v>2</v>
      </c>
      <c r="E26" s="35">
        <v>9.40357E-3</v>
      </c>
      <c r="F26" s="35">
        <v>153787</v>
      </c>
      <c r="G26" s="35">
        <v>12746.1</v>
      </c>
      <c r="H26" s="35">
        <f>F26/G26</f>
        <v>12.065416088058308</v>
      </c>
    </row>
    <row r="27" spans="3:13" x14ac:dyDescent="0.2">
      <c r="D27" s="35">
        <v>3</v>
      </c>
      <c r="E27" s="35">
        <v>9.3090299999999994E-3</v>
      </c>
      <c r="F27" s="35">
        <v>151606</v>
      </c>
      <c r="G27" s="35">
        <v>12509.1</v>
      </c>
      <c r="H27" s="35">
        <f>F27/G27</f>
        <v>12.119656889784236</v>
      </c>
    </row>
    <row r="28" spans="3:13" x14ac:dyDescent="0.2">
      <c r="D28" s="35">
        <v>4</v>
      </c>
      <c r="E28" s="35">
        <v>9.0735E-3</v>
      </c>
      <c r="F28" s="35">
        <v>148944</v>
      </c>
      <c r="G28" s="35">
        <v>11994.7</v>
      </c>
      <c r="H28" s="35">
        <f>F28/G28</f>
        <v>12.417484388938448</v>
      </c>
    </row>
    <row r="30" spans="3:13" x14ac:dyDescent="0.2">
      <c r="C30" s="35" t="s">
        <v>56</v>
      </c>
      <c r="D30" s="35">
        <v>1</v>
      </c>
      <c r="E30" s="35">
        <v>6.5676399999999996E-2</v>
      </c>
      <c r="F30" s="35">
        <v>155684</v>
      </c>
      <c r="G30" s="35">
        <v>14264.4</v>
      </c>
      <c r="H30" s="35">
        <f>F30/G30</f>
        <v>10.914163932587421</v>
      </c>
      <c r="J30" s="35">
        <f>AVERAGE(E30:E33)</f>
        <v>6.7344950000000001E-2</v>
      </c>
      <c r="K30" s="35">
        <f>_xlfn.STDEV.P(E30:E33)</f>
        <v>1.0157959945284322E-3</v>
      </c>
      <c r="L30" s="35">
        <f>AVERAGE(H30:H33)</f>
        <v>10.801567892470468</v>
      </c>
      <c r="M30" s="35">
        <f>_xlfn.STDEV.P(H30:H33)</f>
        <v>0.128011038639948</v>
      </c>
    </row>
    <row r="31" spans="3:13" x14ac:dyDescent="0.2">
      <c r="D31" s="35">
        <v>2</v>
      </c>
      <c r="E31" s="35">
        <v>6.7377199999999998E-2</v>
      </c>
      <c r="F31" s="35">
        <v>156221</v>
      </c>
      <c r="G31" s="35">
        <v>14381.7</v>
      </c>
      <c r="H31" s="35">
        <f>F31/G31</f>
        <v>10.862484963530042</v>
      </c>
    </row>
    <row r="32" spans="3:13" x14ac:dyDescent="0.2">
      <c r="D32" s="35">
        <v>3</v>
      </c>
      <c r="E32" s="35">
        <v>6.8121100000000004E-2</v>
      </c>
      <c r="F32" s="35">
        <v>159577</v>
      </c>
      <c r="G32" s="35">
        <v>14713.8</v>
      </c>
      <c r="H32" s="35">
        <f>F32/G32</f>
        <v>10.845396838342237</v>
      </c>
    </row>
    <row r="33" spans="4:8" x14ac:dyDescent="0.2">
      <c r="D33" s="35">
        <v>4</v>
      </c>
      <c r="E33" s="35">
        <v>6.8205100000000005E-2</v>
      </c>
      <c r="F33" s="35">
        <v>157923</v>
      </c>
      <c r="G33" s="35">
        <v>14920.6</v>
      </c>
      <c r="H33" s="35">
        <f>F33/G33</f>
        <v>10.584225835422167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D83E-3243-CC4E-93D9-A865C7A715C2}">
  <dimension ref="A2:Y48"/>
  <sheetViews>
    <sheetView workbookViewId="0">
      <pane xSplit="1" ySplit="4" topLeftCell="B17" activePane="bottomRight" state="frozen"/>
      <selection activeCell="B2" sqref="B2"/>
      <selection pane="topRight" activeCell="B2" sqref="B2"/>
      <selection pane="bottomLeft" activeCell="B2" sqref="B2"/>
      <selection pane="bottomRight" activeCell="B1" sqref="B1"/>
    </sheetView>
  </sheetViews>
  <sheetFormatPr baseColWidth="10" defaultColWidth="7" defaultRowHeight="15" customHeight="1" x14ac:dyDescent="0.2"/>
  <cols>
    <col min="1" max="1" width="7" style="40"/>
    <col min="2" max="25" width="10.5" style="41" customWidth="1"/>
    <col min="26" max="16384" width="7" style="42"/>
  </cols>
  <sheetData>
    <row r="2" spans="1:25" ht="15" customHeight="1" x14ac:dyDescent="0.2">
      <c r="B2" s="22" t="s">
        <v>75</v>
      </c>
    </row>
    <row r="4" spans="1:25" s="44" customFormat="1" ht="15" customHeight="1" x14ac:dyDescent="0.2">
      <c r="A4" s="43" t="s">
        <v>12</v>
      </c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  <c r="H4" s="43" t="s">
        <v>33</v>
      </c>
      <c r="I4" s="43" t="s">
        <v>34</v>
      </c>
      <c r="J4" s="43" t="s">
        <v>35</v>
      </c>
      <c r="K4" s="43" t="s">
        <v>36</v>
      </c>
      <c r="L4" s="43" t="s">
        <v>37</v>
      </c>
      <c r="M4" s="43" t="s">
        <v>38</v>
      </c>
      <c r="N4" s="43" t="s">
        <v>39</v>
      </c>
      <c r="O4" s="43" t="s">
        <v>40</v>
      </c>
      <c r="P4" s="43" t="s">
        <v>41</v>
      </c>
      <c r="Q4" s="43" t="s">
        <v>42</v>
      </c>
      <c r="R4" s="43" t="s">
        <v>43</v>
      </c>
      <c r="S4" s="43" t="s">
        <v>44</v>
      </c>
      <c r="T4" s="43" t="s">
        <v>45</v>
      </c>
      <c r="U4" s="43" t="s">
        <v>46</v>
      </c>
      <c r="V4" s="43" t="s">
        <v>47</v>
      </c>
      <c r="W4" s="43" t="s">
        <v>48</v>
      </c>
      <c r="X4" s="43" t="s">
        <v>49</v>
      </c>
      <c r="Y4" s="43" t="s">
        <v>50</v>
      </c>
    </row>
    <row r="5" spans="1:25" ht="15" customHeight="1" x14ac:dyDescent="0.2">
      <c r="A5" s="40">
        <v>1</v>
      </c>
      <c r="B5" s="45">
        <v>83.702441583052405</v>
      </c>
      <c r="C5" s="45">
        <v>95.294194998371495</v>
      </c>
      <c r="D5" s="45">
        <v>84.811709470573106</v>
      </c>
      <c r="E5" s="45">
        <v>64.663802072060705</v>
      </c>
      <c r="F5" s="46">
        <v>138.97851146155301</v>
      </c>
      <c r="G5" s="46">
        <v>133.329331345578</v>
      </c>
      <c r="H5" s="46">
        <v>119.010610534322</v>
      </c>
      <c r="I5" s="46">
        <v>125.57263231610099</v>
      </c>
      <c r="J5" s="45">
        <v>83.351911063539802</v>
      </c>
      <c r="K5" s="45">
        <v>72.328476757708799</v>
      </c>
      <c r="L5" s="45">
        <v>72.996083294172905</v>
      </c>
      <c r="M5" s="45">
        <v>70.845132312687397</v>
      </c>
      <c r="N5" s="46">
        <v>63.637182953102197</v>
      </c>
      <c r="O5" s="46">
        <v>68.170503410263805</v>
      </c>
      <c r="P5" s="46">
        <v>70.431546208125397</v>
      </c>
      <c r="Q5" s="46">
        <v>63.936948850334801</v>
      </c>
      <c r="R5" s="45">
        <v>79.306583768533997</v>
      </c>
      <c r="S5" s="45">
        <v>73.013391255693904</v>
      </c>
      <c r="T5" s="45">
        <v>71.339014900398993</v>
      </c>
      <c r="U5" s="45">
        <v>59.087839993224897</v>
      </c>
      <c r="V5" s="46">
        <v>110.912844652724</v>
      </c>
      <c r="W5" s="46">
        <v>107.512005380685</v>
      </c>
      <c r="X5" s="46">
        <v>107.583297702</v>
      </c>
      <c r="Y5" s="46">
        <v>115.425167547781</v>
      </c>
    </row>
    <row r="6" spans="1:25" ht="15" customHeight="1" x14ac:dyDescent="0.2">
      <c r="A6" s="40">
        <v>2</v>
      </c>
      <c r="B6" s="45">
        <v>71.816601286226202</v>
      </c>
      <c r="C6" s="45">
        <v>74.308092190904503</v>
      </c>
      <c r="D6" s="45">
        <v>68.585896966164398</v>
      </c>
      <c r="E6" s="45">
        <v>48.1920407814928</v>
      </c>
      <c r="F6" s="46">
        <v>106.478858319064</v>
      </c>
      <c r="G6" s="46">
        <v>101.510225676424</v>
      </c>
      <c r="H6" s="46">
        <v>89.029924425442402</v>
      </c>
      <c r="I6" s="46">
        <v>96.478038816733701</v>
      </c>
      <c r="J6" s="45">
        <v>62.4128394887775</v>
      </c>
      <c r="K6" s="45">
        <v>65.538056193995601</v>
      </c>
      <c r="L6" s="45">
        <v>64.727364840201503</v>
      </c>
      <c r="M6" s="45">
        <v>54.393723864207502</v>
      </c>
      <c r="N6" s="46">
        <v>52.3109665787997</v>
      </c>
      <c r="O6" s="46">
        <v>58.296370512564899</v>
      </c>
      <c r="P6" s="46">
        <v>55.680273653113503</v>
      </c>
      <c r="Q6" s="46">
        <v>57.058962861098699</v>
      </c>
      <c r="R6" s="45">
        <v>61.095552992409502</v>
      </c>
      <c r="S6" s="45">
        <v>62.287252846887398</v>
      </c>
      <c r="T6" s="45">
        <v>63.135929946299299</v>
      </c>
      <c r="U6" s="45">
        <v>47.215544258373903</v>
      </c>
      <c r="V6" s="46">
        <v>87.750002565269796</v>
      </c>
      <c r="W6" s="46">
        <v>85.500407921032107</v>
      </c>
      <c r="X6" s="46">
        <v>84.235032763034695</v>
      </c>
      <c r="Y6" s="46">
        <v>90.094644768475106</v>
      </c>
    </row>
    <row r="7" spans="1:25" ht="15" customHeight="1" x14ac:dyDescent="0.2">
      <c r="A7" s="40">
        <v>3</v>
      </c>
      <c r="B7" s="45">
        <v>56.523447960880702</v>
      </c>
      <c r="C7" s="45">
        <v>56.487701667381302</v>
      </c>
      <c r="D7" s="45">
        <v>58.405743863854703</v>
      </c>
      <c r="E7" s="45">
        <v>37.319488153704697</v>
      </c>
      <c r="F7" s="46">
        <v>78.803886662092694</v>
      </c>
      <c r="G7" s="46">
        <v>76.540416066826296</v>
      </c>
      <c r="H7" s="46">
        <v>68.198605062755206</v>
      </c>
      <c r="I7" s="46">
        <v>70.720899481010804</v>
      </c>
      <c r="J7" s="45">
        <v>54.081662540796998</v>
      </c>
      <c r="K7" s="45">
        <v>56.300470222016003</v>
      </c>
      <c r="L7" s="45">
        <v>53.827501160425101</v>
      </c>
      <c r="M7" s="45">
        <v>47.498224218077702</v>
      </c>
      <c r="N7" s="46">
        <v>47.267232494102203</v>
      </c>
      <c r="O7" s="46">
        <v>46.315686451418998</v>
      </c>
      <c r="P7" s="46">
        <v>48.526684789637798</v>
      </c>
      <c r="Q7" s="46">
        <v>50.179062725564599</v>
      </c>
      <c r="R7" s="45">
        <v>49.9165029122614</v>
      </c>
      <c r="S7" s="45">
        <v>48.061758653482201</v>
      </c>
      <c r="T7" s="45">
        <v>50.461040288950699</v>
      </c>
      <c r="U7" s="45">
        <v>43.967974266743603</v>
      </c>
      <c r="V7" s="46">
        <v>69.7913606109814</v>
      </c>
      <c r="W7" s="46">
        <v>66.023849699251997</v>
      </c>
      <c r="X7" s="46">
        <v>65.671361604548096</v>
      </c>
      <c r="Y7" s="46">
        <v>67.154500747840302</v>
      </c>
    </row>
    <row r="8" spans="1:25" ht="15" customHeight="1" x14ac:dyDescent="0.2">
      <c r="A8" s="40">
        <v>4</v>
      </c>
      <c r="B8" s="45">
        <v>42.837180125568501</v>
      </c>
      <c r="C8" s="45">
        <v>44.2451466289317</v>
      </c>
      <c r="D8" s="45">
        <v>43.310202988151602</v>
      </c>
      <c r="E8" s="45">
        <v>26.447599339669999</v>
      </c>
      <c r="F8" s="46">
        <v>53.588897505711898</v>
      </c>
      <c r="G8" s="46">
        <v>51.413394651005099</v>
      </c>
      <c r="H8" s="46">
        <v>49.931931907313803</v>
      </c>
      <c r="I8" s="46">
        <v>45.991981803800201</v>
      </c>
      <c r="J8" s="45">
        <v>39.650728970863803</v>
      </c>
      <c r="K8" s="45">
        <v>44.462019425327497</v>
      </c>
      <c r="L8" s="45">
        <v>42.836916148065498</v>
      </c>
      <c r="M8" s="45">
        <v>40.9606433047393</v>
      </c>
      <c r="N8" s="46">
        <v>38.3862353705549</v>
      </c>
      <c r="O8" s="46">
        <v>40.754289751286699</v>
      </c>
      <c r="P8" s="46">
        <v>38.600710347574001</v>
      </c>
      <c r="Q8" s="46">
        <v>37.529459993142602</v>
      </c>
      <c r="R8" s="45">
        <v>42.197730109046901</v>
      </c>
      <c r="S8" s="45">
        <v>40.8330401714434</v>
      </c>
      <c r="T8" s="45">
        <v>41.311389971912803</v>
      </c>
      <c r="U8" s="45">
        <v>43.613304023119298</v>
      </c>
      <c r="V8" s="46">
        <v>48.311360715812498</v>
      </c>
      <c r="W8" s="46">
        <v>54.5835534809653</v>
      </c>
      <c r="X8" s="46">
        <v>50.186435714958002</v>
      </c>
      <c r="Y8" s="46">
        <v>52.605084615839097</v>
      </c>
    </row>
    <row r="9" spans="1:25" ht="15" customHeight="1" x14ac:dyDescent="0.2">
      <c r="A9" s="40">
        <v>5</v>
      </c>
      <c r="B9" s="45">
        <v>31.359002603581299</v>
      </c>
      <c r="C9" s="45">
        <v>35.013313199087001</v>
      </c>
      <c r="D9" s="45">
        <v>26.282008394342</v>
      </c>
      <c r="E9" s="45">
        <v>20.283421150390499</v>
      </c>
      <c r="F9" s="46">
        <v>25.165341781404599</v>
      </c>
      <c r="G9" s="46">
        <v>30.586426292965399</v>
      </c>
      <c r="H9" s="46">
        <v>26.775317617005399</v>
      </c>
      <c r="I9" s="46">
        <v>26.5750652453989</v>
      </c>
      <c r="J9" s="45">
        <v>39.078466909545099</v>
      </c>
      <c r="K9" s="45">
        <v>32.175658881471499</v>
      </c>
      <c r="L9" s="45">
        <v>39.367638964042698</v>
      </c>
      <c r="M9" s="45">
        <v>31.740719124659801</v>
      </c>
      <c r="N9" s="46">
        <v>30.426680437752101</v>
      </c>
      <c r="O9" s="46">
        <v>33.982852854903697</v>
      </c>
      <c r="P9" s="46">
        <v>30.225840017475601</v>
      </c>
      <c r="Q9" s="46">
        <v>32.6631783681187</v>
      </c>
      <c r="R9" s="45">
        <v>31.5199637631017</v>
      </c>
      <c r="S9" s="45">
        <v>31.172038913017801</v>
      </c>
      <c r="T9" s="45">
        <v>30.5711203953915</v>
      </c>
      <c r="U9" s="45">
        <v>28.178703606444699</v>
      </c>
      <c r="V9" s="46">
        <v>28.804028813929602</v>
      </c>
      <c r="W9" s="46">
        <v>31.532446439715802</v>
      </c>
      <c r="X9" s="46">
        <v>30.231912277980001</v>
      </c>
      <c r="Y9" s="46">
        <v>24.5126884080914</v>
      </c>
    </row>
    <row r="10" spans="1:25" ht="15" customHeight="1" x14ac:dyDescent="0.2">
      <c r="A10" s="40">
        <v>6</v>
      </c>
      <c r="B10" s="45">
        <v>14.120498752317401</v>
      </c>
      <c r="C10" s="45">
        <v>19.047499700293901</v>
      </c>
      <c r="D10" s="45">
        <v>17.246021712033301</v>
      </c>
      <c r="E10" s="45">
        <v>15.432291475634401</v>
      </c>
      <c r="F10" s="46">
        <v>4.7481869593161701</v>
      </c>
      <c r="G10" s="46">
        <v>6.8644624224562003</v>
      </c>
      <c r="H10" s="46">
        <v>9.0596042262272896</v>
      </c>
      <c r="I10" s="46">
        <v>5.1038136938582301</v>
      </c>
      <c r="J10" s="45">
        <v>27.065914224981501</v>
      </c>
      <c r="K10" s="45">
        <v>28.736763259768399</v>
      </c>
      <c r="L10" s="45">
        <v>27.7444221726346</v>
      </c>
      <c r="M10" s="45">
        <v>28.961310926471501</v>
      </c>
      <c r="N10" s="46">
        <v>28.788379937062</v>
      </c>
      <c r="O10" s="46">
        <v>27.826715106376</v>
      </c>
      <c r="P10" s="46">
        <v>25.242514029827401</v>
      </c>
      <c r="Q10" s="46">
        <v>22.7193669693029</v>
      </c>
      <c r="R10" s="45">
        <v>19.947149083103302</v>
      </c>
      <c r="S10" s="45">
        <v>19.615706108132098</v>
      </c>
      <c r="T10" s="45">
        <v>24.325311806166599</v>
      </c>
      <c r="U10" s="45">
        <v>16.620115638943801</v>
      </c>
      <c r="V10" s="46">
        <v>10.885386208135101</v>
      </c>
      <c r="W10" s="46">
        <v>7.96807298661634</v>
      </c>
      <c r="X10" s="46">
        <v>13.468901531509299</v>
      </c>
      <c r="Y10" s="46">
        <v>16.4565674268283</v>
      </c>
    </row>
    <row r="11" spans="1:25" ht="15" customHeight="1" x14ac:dyDescent="0.2">
      <c r="A11" s="40">
        <v>7</v>
      </c>
      <c r="B11" s="45">
        <v>8.5077648445671894</v>
      </c>
      <c r="C11" s="45">
        <v>7.26520439417527</v>
      </c>
      <c r="D11" s="45">
        <v>7.0815625072332304</v>
      </c>
      <c r="E11" s="45">
        <v>3.33904648100724</v>
      </c>
      <c r="F11" s="46">
        <v>-14.090022358289399</v>
      </c>
      <c r="G11" s="46">
        <v>-15.301953065700699</v>
      </c>
      <c r="H11" s="46">
        <v>-13.506242816370101</v>
      </c>
      <c r="I11" s="46">
        <v>-12.9584837532493</v>
      </c>
      <c r="J11" s="45">
        <v>17.592918547557499</v>
      </c>
      <c r="K11" s="45">
        <v>18.4095775313126</v>
      </c>
      <c r="L11" s="45">
        <v>21.830598191000298</v>
      </c>
      <c r="M11" s="45">
        <v>21.0701791180763</v>
      </c>
      <c r="N11" s="46">
        <v>17.094204044767601</v>
      </c>
      <c r="O11" s="46">
        <v>15.730752297964001</v>
      </c>
      <c r="P11" s="46">
        <v>16.921237831683399</v>
      </c>
      <c r="Q11" s="46">
        <v>19.576339738036001</v>
      </c>
      <c r="R11" s="45">
        <v>10.7430580686068</v>
      </c>
      <c r="S11" s="45">
        <v>8.7321421981746408</v>
      </c>
      <c r="T11" s="45">
        <v>8.3915418677761409</v>
      </c>
      <c r="U11" s="45">
        <v>11.718447727301299</v>
      </c>
      <c r="V11" s="46">
        <v>-1.3768856406977601</v>
      </c>
      <c r="W11" s="46">
        <v>-5.4971768539698997</v>
      </c>
      <c r="X11" s="46">
        <v>-8.7991829741385992</v>
      </c>
      <c r="Y11" s="46">
        <v>-3.6930463426483602</v>
      </c>
    </row>
    <row r="12" spans="1:25" ht="15" customHeight="1" x14ac:dyDescent="0.2">
      <c r="A12" s="40">
        <v>8</v>
      </c>
      <c r="B12" s="45">
        <v>-8.3356308827082994</v>
      </c>
      <c r="C12" s="45">
        <v>-7.5167732741865603</v>
      </c>
      <c r="D12" s="45">
        <v>-6.60831993503598</v>
      </c>
      <c r="E12" s="45">
        <v>-1.07671446334234</v>
      </c>
      <c r="F12" s="46">
        <v>-30.2467692887335</v>
      </c>
      <c r="G12" s="46">
        <v>-33.646162610045799</v>
      </c>
      <c r="H12" s="46">
        <v>-27.973736194666799</v>
      </c>
      <c r="I12" s="46">
        <v>-26.235935422329899</v>
      </c>
      <c r="J12" s="45">
        <v>11.011090134954401</v>
      </c>
      <c r="K12" s="45">
        <v>9.4224503174527907</v>
      </c>
      <c r="L12" s="45">
        <v>13.494681517443</v>
      </c>
      <c r="M12" s="45">
        <v>10.6000886680895</v>
      </c>
      <c r="N12" s="46">
        <v>4.5305369460347702</v>
      </c>
      <c r="O12" s="46">
        <v>10.456926684719701</v>
      </c>
      <c r="P12" s="46">
        <v>8.0983753306509207</v>
      </c>
      <c r="Q12" s="46">
        <v>10.1859832516566</v>
      </c>
      <c r="R12" s="45">
        <v>-0.50026414834565003</v>
      </c>
      <c r="S12" s="45">
        <v>5.1444545346389496</v>
      </c>
      <c r="T12" s="45">
        <v>-3.9011479615542202</v>
      </c>
      <c r="U12" s="45">
        <v>2.7638213789841801</v>
      </c>
      <c r="V12" s="46">
        <v>-25.9350059550002</v>
      </c>
      <c r="W12" s="46">
        <v>-21.159761005680998</v>
      </c>
      <c r="X12" s="46">
        <v>-23.510087487000401</v>
      </c>
      <c r="Y12" s="46">
        <v>-23.594769387248601</v>
      </c>
    </row>
    <row r="13" spans="1:25" ht="15" customHeight="1" x14ac:dyDescent="0.2">
      <c r="A13" s="40">
        <v>9</v>
      </c>
      <c r="B13" s="45">
        <v>-16.6078658473016</v>
      </c>
      <c r="C13" s="45">
        <v>-12.385811497329501</v>
      </c>
      <c r="D13" s="45">
        <v>-13.842672684533699</v>
      </c>
      <c r="E13" s="45">
        <v>-11.923432278932101</v>
      </c>
      <c r="F13" s="46">
        <v>-42.434182277213999</v>
      </c>
      <c r="G13" s="46">
        <v>-41.155993889738497</v>
      </c>
      <c r="H13" s="46">
        <v>-39.102292215463002</v>
      </c>
      <c r="I13" s="46">
        <v>-35.373296261293902</v>
      </c>
      <c r="J13" s="45">
        <v>1.9162939108218799</v>
      </c>
      <c r="K13" s="45">
        <v>0.53956299925903295</v>
      </c>
      <c r="L13" s="45">
        <v>8.5903691279322594</v>
      </c>
      <c r="M13" s="45">
        <v>6.29567000258794</v>
      </c>
      <c r="N13" s="46">
        <v>0.17133259605225201</v>
      </c>
      <c r="O13" s="46">
        <v>0.44985933448424498</v>
      </c>
      <c r="P13" s="46">
        <v>3.0608767550193101</v>
      </c>
      <c r="Q13" s="46">
        <v>-2.05790075376808</v>
      </c>
      <c r="R13" s="45">
        <v>-6.6962030609120102</v>
      </c>
      <c r="S13" s="45">
        <v>-9.3967486936326203</v>
      </c>
      <c r="T13" s="45">
        <v>-4.1252924883028799</v>
      </c>
      <c r="U13" s="45">
        <v>-4.2839514816764703</v>
      </c>
      <c r="V13" s="46">
        <v>-37.806126044438798</v>
      </c>
      <c r="W13" s="46">
        <v>-36.257500469442199</v>
      </c>
      <c r="X13" s="46">
        <v>-30.042386253431701</v>
      </c>
      <c r="Y13" s="46">
        <v>-35.359352105327602</v>
      </c>
    </row>
    <row r="14" spans="1:25" ht="15" customHeight="1" x14ac:dyDescent="0.2">
      <c r="A14" s="40">
        <v>10</v>
      </c>
      <c r="B14" s="45">
        <v>-22.890356600716601</v>
      </c>
      <c r="C14" s="45">
        <v>-19.9466935255541</v>
      </c>
      <c r="D14" s="45">
        <v>-22.441717649054699</v>
      </c>
      <c r="E14" s="45">
        <v>-12.945338024047</v>
      </c>
      <c r="F14" s="46">
        <v>-43.204994984882397</v>
      </c>
      <c r="G14" s="46">
        <v>-41.864687081985302</v>
      </c>
      <c r="H14" s="46">
        <v>-36.539790341219003</v>
      </c>
      <c r="I14" s="46">
        <v>-35.725096062642002</v>
      </c>
      <c r="J14" s="45">
        <v>-2.9934817251814798</v>
      </c>
      <c r="K14" s="45">
        <v>-4.0399737927468804</v>
      </c>
      <c r="L14" s="45">
        <v>-3.79187326169404</v>
      </c>
      <c r="M14" s="45">
        <v>-4.2117451504818701</v>
      </c>
      <c r="N14" s="46">
        <v>-8.4326579581629595</v>
      </c>
      <c r="O14" s="46">
        <v>-8.4637125822141606</v>
      </c>
      <c r="P14" s="46">
        <v>-13.2528577572057</v>
      </c>
      <c r="Q14" s="46">
        <v>-9.9067553468571496</v>
      </c>
      <c r="R14" s="45">
        <v>-19.6456518724858</v>
      </c>
      <c r="S14" s="45">
        <v>-14.704655509258799</v>
      </c>
      <c r="T14" s="45">
        <v>-17.966909775000701</v>
      </c>
      <c r="U14" s="45">
        <v>-14.1563648510046</v>
      </c>
      <c r="V14" s="46">
        <v>-40.640605331022499</v>
      </c>
      <c r="W14" s="46">
        <v>-41.096612156947202</v>
      </c>
      <c r="X14" s="46">
        <v>-40.228140332023003</v>
      </c>
      <c r="Y14" s="46">
        <v>-43.0833916567667</v>
      </c>
    </row>
    <row r="15" spans="1:25" ht="15" customHeight="1" x14ac:dyDescent="0.2">
      <c r="A15" s="40">
        <v>11</v>
      </c>
      <c r="B15" s="45">
        <v>-21.9839198858731</v>
      </c>
      <c r="C15" s="45">
        <v>-33.440567069099401</v>
      </c>
      <c r="D15" s="45">
        <v>-27.309016808782001</v>
      </c>
      <c r="E15" s="45">
        <v>-18.282301501610601</v>
      </c>
      <c r="F15" s="46">
        <v>-22.561036607900899</v>
      </c>
      <c r="G15" s="46">
        <v>-24.0766436666167</v>
      </c>
      <c r="H15" s="46">
        <v>-20.0172313385488</v>
      </c>
      <c r="I15" s="46">
        <v>-17.6319167339507</v>
      </c>
      <c r="J15" s="45">
        <v>-8.7870798112048796</v>
      </c>
      <c r="K15" s="45">
        <v>-11.895861503903699</v>
      </c>
      <c r="L15" s="45">
        <v>-15.809159889621199</v>
      </c>
      <c r="M15" s="45">
        <v>-9.3037296866964407</v>
      </c>
      <c r="N15" s="46">
        <v>-13.869266104412899</v>
      </c>
      <c r="O15" s="46">
        <v>-17.0254002872298</v>
      </c>
      <c r="P15" s="46">
        <v>-13.976721517182799</v>
      </c>
      <c r="Q15" s="46">
        <v>-15.3920396863268</v>
      </c>
      <c r="R15" s="45">
        <v>-23.4606248712116</v>
      </c>
      <c r="S15" s="45">
        <v>-24.274750880903898</v>
      </c>
      <c r="T15" s="45">
        <v>-24.817577688661</v>
      </c>
      <c r="U15" s="45">
        <v>-20.481102530156502</v>
      </c>
      <c r="V15" s="46">
        <v>-40.6897241846114</v>
      </c>
      <c r="W15" s="46">
        <v>-43.032277008531302</v>
      </c>
      <c r="X15" s="46">
        <v>-40.014767578179097</v>
      </c>
      <c r="Y15" s="46">
        <v>-40.777637444324199</v>
      </c>
    </row>
    <row r="16" spans="1:25" ht="15" customHeight="1" x14ac:dyDescent="0.2">
      <c r="A16" s="40">
        <v>12</v>
      </c>
      <c r="B16" s="45">
        <v>-32.607154407094598</v>
      </c>
      <c r="C16" s="45">
        <v>-38.084619138698599</v>
      </c>
      <c r="D16" s="45">
        <v>-35.778240810345302</v>
      </c>
      <c r="E16" s="45">
        <v>-17.676230228682002</v>
      </c>
      <c r="F16" s="46">
        <v>34.175814395066901</v>
      </c>
      <c r="G16" s="46">
        <v>32.8542928867287</v>
      </c>
      <c r="H16" s="46">
        <v>31.0595639111725</v>
      </c>
      <c r="I16" s="46">
        <v>27.284156545846599</v>
      </c>
      <c r="J16" s="45">
        <v>-22.507028108724601</v>
      </c>
      <c r="K16" s="45">
        <v>-18.569098082792198</v>
      </c>
      <c r="L16" s="45">
        <v>-24.183441640662799</v>
      </c>
      <c r="M16" s="45">
        <v>-17.104223342575999</v>
      </c>
      <c r="N16" s="46">
        <v>-20.2917896971726</v>
      </c>
      <c r="O16" s="46">
        <v>-24.034362445705</v>
      </c>
      <c r="P16" s="46">
        <v>-22.496176779643498</v>
      </c>
      <c r="Q16" s="46">
        <v>-25.965689670133099</v>
      </c>
      <c r="R16" s="45">
        <v>-27.867532573679899</v>
      </c>
      <c r="S16" s="45">
        <v>-30.925685425000701</v>
      </c>
      <c r="T16" s="45">
        <v>-29.667833261430101</v>
      </c>
      <c r="U16" s="45">
        <v>-30.657306037507201</v>
      </c>
      <c r="V16" s="46">
        <v>-21.582401924411901</v>
      </c>
      <c r="W16" s="46">
        <v>-20.801285128873999</v>
      </c>
      <c r="X16" s="46">
        <v>-22.1299426174219</v>
      </c>
      <c r="Y16" s="46">
        <v>-22.667710734966899</v>
      </c>
    </row>
    <row r="17" spans="1:25" ht="15" customHeight="1" x14ac:dyDescent="0.2">
      <c r="A17" s="40">
        <v>13</v>
      </c>
      <c r="B17" s="45">
        <v>-33.750007763741898</v>
      </c>
      <c r="C17" s="45">
        <v>-34.1543537613748</v>
      </c>
      <c r="D17" s="45">
        <v>-32.676577807179903</v>
      </c>
      <c r="E17" s="45">
        <v>-16.423333751200101</v>
      </c>
      <c r="F17" s="46">
        <v>147.82028494564301</v>
      </c>
      <c r="G17" s="46">
        <v>148.84800742058599</v>
      </c>
      <c r="H17" s="46">
        <v>134.73099653979801</v>
      </c>
      <c r="I17" s="46">
        <v>133.02587527919999</v>
      </c>
      <c r="J17" s="45">
        <v>-22.473830330995501</v>
      </c>
      <c r="K17" s="45">
        <v>-22.255164811321698</v>
      </c>
      <c r="L17" s="45">
        <v>-26.139958743242001</v>
      </c>
      <c r="M17" s="45">
        <v>-25.837729989816999</v>
      </c>
      <c r="N17" s="46">
        <v>-29.6458742188033</v>
      </c>
      <c r="O17" s="46">
        <v>-27.846376104654201</v>
      </c>
      <c r="P17" s="46">
        <v>-30.541755715272799</v>
      </c>
      <c r="Q17" s="46">
        <v>-25.032842162471301</v>
      </c>
      <c r="R17" s="45">
        <v>-31.575647874476999</v>
      </c>
      <c r="S17" s="45">
        <v>-36.364996997778697</v>
      </c>
      <c r="T17" s="45">
        <v>-33.280833286098201</v>
      </c>
      <c r="U17" s="45">
        <v>-33.363543696365497</v>
      </c>
      <c r="V17" s="46">
        <v>35.907146911022203</v>
      </c>
      <c r="W17" s="46">
        <v>35.472114615167399</v>
      </c>
      <c r="X17" s="46">
        <v>30.190798836515601</v>
      </c>
      <c r="Y17" s="46">
        <v>33.744167156973603</v>
      </c>
    </row>
    <row r="18" spans="1:25" ht="15" customHeight="1" x14ac:dyDescent="0.2">
      <c r="A18" s="40">
        <v>14</v>
      </c>
      <c r="B18" s="45">
        <v>-20.786964580280301</v>
      </c>
      <c r="C18" s="45">
        <v>-27.715844756036901</v>
      </c>
      <c r="D18" s="45">
        <v>-21.240652824580099</v>
      </c>
      <c r="E18" s="45">
        <v>5.17985714432143E-2</v>
      </c>
      <c r="F18" s="46">
        <v>391.57592639514399</v>
      </c>
      <c r="G18" s="46">
        <v>381.31889113452399</v>
      </c>
      <c r="H18" s="46">
        <v>350.067016604603</v>
      </c>
      <c r="I18" s="46">
        <v>351.66706464631199</v>
      </c>
      <c r="J18" s="45">
        <v>-33.014597765939499</v>
      </c>
      <c r="K18" s="45">
        <v>-32.097321861102003</v>
      </c>
      <c r="L18" s="45">
        <v>-32.897895833514703</v>
      </c>
      <c r="M18" s="45">
        <v>-32.6132375215279</v>
      </c>
      <c r="N18" s="46">
        <v>-37.8701597546005</v>
      </c>
      <c r="O18" s="46">
        <v>-36.474593792207102</v>
      </c>
      <c r="P18" s="46">
        <v>-33.106970391261299</v>
      </c>
      <c r="Q18" s="46">
        <v>-34.462658527553202</v>
      </c>
      <c r="R18" s="45">
        <v>-30.079043222278901</v>
      </c>
      <c r="S18" s="45">
        <v>-33.472065107266197</v>
      </c>
      <c r="T18" s="45">
        <v>-36.410810483860999</v>
      </c>
      <c r="U18" s="45">
        <v>-31.983716550074899</v>
      </c>
      <c r="V18" s="46">
        <v>147.23506702330999</v>
      </c>
      <c r="W18" s="46">
        <v>149.22720116477899</v>
      </c>
      <c r="X18" s="46">
        <v>148.828746382947</v>
      </c>
      <c r="Y18" s="46">
        <v>150.437927488513</v>
      </c>
    </row>
    <row r="19" spans="1:25" ht="15" customHeight="1" x14ac:dyDescent="0.2">
      <c r="A19" s="40">
        <v>15</v>
      </c>
      <c r="B19" s="45">
        <v>0.78761273469717696</v>
      </c>
      <c r="C19" s="45">
        <v>0.95646745183330495</v>
      </c>
      <c r="D19" s="45">
        <v>-0.548648848754965</v>
      </c>
      <c r="E19" s="45">
        <v>28.215050227495801</v>
      </c>
      <c r="F19" s="46">
        <v>845.95170867076797</v>
      </c>
      <c r="G19" s="46">
        <v>809.99966682102604</v>
      </c>
      <c r="H19" s="46">
        <v>740.95632119298398</v>
      </c>
      <c r="I19" s="46">
        <v>759.69555897504199</v>
      </c>
      <c r="J19" s="45">
        <v>-35.495405549802399</v>
      </c>
      <c r="K19" s="45">
        <v>-35.274241439577501</v>
      </c>
      <c r="L19" s="45">
        <v>-40.773912702753002</v>
      </c>
      <c r="M19" s="45">
        <v>-34.354629086562497</v>
      </c>
      <c r="N19" s="46">
        <v>-41.494090350923202</v>
      </c>
      <c r="O19" s="46">
        <v>-44.062327918735299</v>
      </c>
      <c r="P19" s="46">
        <v>-40.115936956268797</v>
      </c>
      <c r="Q19" s="46">
        <v>-40.514361509839503</v>
      </c>
      <c r="R19" s="45">
        <v>-22.0484626635307</v>
      </c>
      <c r="S19" s="45">
        <v>-22.1905701028004</v>
      </c>
      <c r="T19" s="45">
        <v>-20.3711190993345</v>
      </c>
      <c r="U19" s="45">
        <v>-24.5690557345042</v>
      </c>
      <c r="V19" s="46">
        <v>378.69731469766998</v>
      </c>
      <c r="W19" s="46">
        <v>366.28602382700598</v>
      </c>
      <c r="X19" s="46">
        <v>352.86372800476698</v>
      </c>
      <c r="Y19" s="46">
        <v>371.04190765389598</v>
      </c>
    </row>
    <row r="20" spans="1:25" ht="15" customHeight="1" x14ac:dyDescent="0.2">
      <c r="A20" s="40">
        <v>16</v>
      </c>
      <c r="B20" s="45">
        <v>43.928022953912702</v>
      </c>
      <c r="C20" s="45">
        <v>47.4732516071454</v>
      </c>
      <c r="D20" s="45">
        <v>47.335907915942201</v>
      </c>
      <c r="E20" s="45">
        <v>79.115416649155094</v>
      </c>
      <c r="F20" s="46">
        <v>1654.62205930863</v>
      </c>
      <c r="G20" s="46">
        <v>1595.59148199896</v>
      </c>
      <c r="H20" s="46">
        <v>1459.72675062025</v>
      </c>
      <c r="I20" s="46">
        <v>1470.89764389624</v>
      </c>
      <c r="J20" s="45">
        <v>-35.4621982940903</v>
      </c>
      <c r="K20" s="45">
        <v>-41.695340945749201</v>
      </c>
      <c r="L20" s="45">
        <v>-48.8840825716184</v>
      </c>
      <c r="M20" s="45">
        <v>-40.102048143424803</v>
      </c>
      <c r="N20" s="46">
        <v>-37.896543040441401</v>
      </c>
      <c r="O20" s="46">
        <v>-46.218572980152203</v>
      </c>
      <c r="P20" s="46">
        <v>-42.480396019871002</v>
      </c>
      <c r="Q20" s="46">
        <v>-40.001849501301002</v>
      </c>
      <c r="R20" s="45">
        <v>2.8673349570440201</v>
      </c>
      <c r="S20" s="45">
        <v>5.2008882232903497</v>
      </c>
      <c r="T20" s="45">
        <v>-1.1718339689264201</v>
      </c>
      <c r="U20" s="45">
        <v>-0.966811267047888</v>
      </c>
      <c r="V20" s="46">
        <v>803.42865701633104</v>
      </c>
      <c r="W20" s="46">
        <v>783.81978800154002</v>
      </c>
      <c r="X20" s="46">
        <v>773.22888587096202</v>
      </c>
      <c r="Y20" s="46">
        <v>794.93270700680102</v>
      </c>
    </row>
    <row r="21" spans="1:25" ht="15" customHeight="1" x14ac:dyDescent="0.2">
      <c r="A21" s="40">
        <v>17</v>
      </c>
      <c r="B21" s="45">
        <v>123.185471477588</v>
      </c>
      <c r="C21" s="45">
        <v>134.261715733057</v>
      </c>
      <c r="D21" s="45">
        <v>123.409509808603</v>
      </c>
      <c r="E21" s="45">
        <v>163.43679958161499</v>
      </c>
      <c r="F21" s="46">
        <v>3094.8382908303802</v>
      </c>
      <c r="G21" s="46">
        <v>2989.5353622375801</v>
      </c>
      <c r="H21" s="46">
        <v>2725.1701949776502</v>
      </c>
      <c r="I21" s="46">
        <v>2760.7896103870298</v>
      </c>
      <c r="J21" s="45">
        <v>-38.085600316547698</v>
      </c>
      <c r="K21" s="45">
        <v>-42.516695464619701</v>
      </c>
      <c r="L21" s="45">
        <v>-45.858819026522298</v>
      </c>
      <c r="M21" s="45">
        <v>-41.0396871601097</v>
      </c>
      <c r="N21" s="46">
        <v>-32.051997569796598</v>
      </c>
      <c r="O21" s="46">
        <v>-29.915883400393799</v>
      </c>
      <c r="P21" s="46">
        <v>-31.8831014502139</v>
      </c>
      <c r="Q21" s="46">
        <v>-30.260903281426199</v>
      </c>
      <c r="R21" s="45">
        <v>43.231582125562902</v>
      </c>
      <c r="S21" s="45">
        <v>47.054193107748198</v>
      </c>
      <c r="T21" s="45">
        <v>48.976380113134397</v>
      </c>
      <c r="U21" s="45">
        <v>46.722235473556303</v>
      </c>
      <c r="V21" s="46">
        <v>1568.8669690086499</v>
      </c>
      <c r="W21" s="46">
        <v>1538.5879953374399</v>
      </c>
      <c r="X21" s="46">
        <v>1524.5582156272301</v>
      </c>
      <c r="Y21" s="46">
        <v>1563.6078030052699</v>
      </c>
    </row>
    <row r="22" spans="1:25" ht="15" customHeight="1" x14ac:dyDescent="0.2">
      <c r="A22" s="40">
        <v>18</v>
      </c>
      <c r="B22" s="45">
        <v>266.11882297384</v>
      </c>
      <c r="C22" s="45">
        <v>276.74637672819199</v>
      </c>
      <c r="D22" s="45">
        <v>260.99069317680301</v>
      </c>
      <c r="E22" s="45">
        <v>309.19867483438298</v>
      </c>
      <c r="F22" s="46">
        <v>5587.5926145827398</v>
      </c>
      <c r="G22" s="46">
        <v>5396.78408464936</v>
      </c>
      <c r="H22" s="46">
        <v>4923.3202539809499</v>
      </c>
      <c r="I22" s="46">
        <v>4981.6658299385499</v>
      </c>
      <c r="J22" s="45">
        <v>-30.638066276988901</v>
      </c>
      <c r="K22" s="45">
        <v>-34.160985429703501</v>
      </c>
      <c r="L22" s="45">
        <v>-37.561323722595702</v>
      </c>
      <c r="M22" s="45">
        <v>-29.170616344775699</v>
      </c>
      <c r="N22" s="46">
        <v>-3.3034584641532101</v>
      </c>
      <c r="O22" s="46">
        <v>-2.17461483418219</v>
      </c>
      <c r="P22" s="46">
        <v>-2.1017239326452</v>
      </c>
      <c r="Q22" s="46">
        <v>-7.4597995313524706E-2</v>
      </c>
      <c r="R22" s="45">
        <v>129.12716528396601</v>
      </c>
      <c r="S22" s="45">
        <v>125.274943298786</v>
      </c>
      <c r="T22" s="45">
        <v>130.18028613150099</v>
      </c>
      <c r="U22" s="45">
        <v>125.493565851993</v>
      </c>
      <c r="V22" s="46">
        <v>2957.7133248753698</v>
      </c>
      <c r="W22" s="46">
        <v>2884.3692111124801</v>
      </c>
      <c r="X22" s="46">
        <v>2870.5809428982898</v>
      </c>
      <c r="Y22" s="46">
        <v>2943.9091113774798</v>
      </c>
    </row>
    <row r="23" spans="1:25" ht="15" customHeight="1" x14ac:dyDescent="0.2">
      <c r="A23" s="40">
        <v>19</v>
      </c>
      <c r="B23" s="45">
        <v>497.72354499689601</v>
      </c>
      <c r="C23" s="45">
        <v>517.71011086308204</v>
      </c>
      <c r="D23" s="45">
        <v>484.84901809206701</v>
      </c>
      <c r="E23" s="45">
        <v>553.50720030326602</v>
      </c>
      <c r="F23" s="46">
        <v>9619.7400518452996</v>
      </c>
      <c r="G23" s="46">
        <v>9317.7197958928009</v>
      </c>
      <c r="H23" s="46">
        <v>8500.9502040090592</v>
      </c>
      <c r="I23" s="46">
        <v>8598.6249206906596</v>
      </c>
      <c r="J23" s="45">
        <v>-17.011499060453399</v>
      </c>
      <c r="K23" s="45">
        <v>-18.323736764088601</v>
      </c>
      <c r="L23" s="45">
        <v>-17.811343680041801</v>
      </c>
      <c r="M23" s="45">
        <v>-15.1842117903789</v>
      </c>
      <c r="N23" s="46">
        <v>49.651335769646302</v>
      </c>
      <c r="O23" s="46">
        <v>53.613092105558302</v>
      </c>
      <c r="P23" s="46">
        <v>52.608031983920696</v>
      </c>
      <c r="Q23" s="46">
        <v>52.410922686468901</v>
      </c>
      <c r="R23" s="45">
        <v>264.61797951524801</v>
      </c>
      <c r="S23" s="45">
        <v>269.27600029154502</v>
      </c>
      <c r="T23" s="45">
        <v>278.16424934480102</v>
      </c>
      <c r="U23" s="45">
        <v>262.26188518319998</v>
      </c>
      <c r="V23" s="46">
        <v>5351.8982346429502</v>
      </c>
      <c r="W23" s="46">
        <v>5229.8861824646901</v>
      </c>
      <c r="X23" s="46">
        <v>5198.3668509617801</v>
      </c>
      <c r="Y23" s="46">
        <v>5328.2725719772297</v>
      </c>
    </row>
    <row r="24" spans="1:25" ht="15" customHeight="1" x14ac:dyDescent="0.2">
      <c r="A24" s="40">
        <v>20</v>
      </c>
      <c r="B24" s="45">
        <v>880.65212595136802</v>
      </c>
      <c r="C24" s="45">
        <v>921.35699573238696</v>
      </c>
      <c r="D24" s="45">
        <v>854.74579630943595</v>
      </c>
      <c r="E24" s="45">
        <v>943.47189286972196</v>
      </c>
      <c r="F24" s="46">
        <v>15622.667286195599</v>
      </c>
      <c r="G24" s="46">
        <v>15104.103866749299</v>
      </c>
      <c r="H24" s="46">
        <v>13891.474528851501</v>
      </c>
      <c r="I24" s="46">
        <v>13951.2424232294</v>
      </c>
      <c r="J24" s="45">
        <v>12.0260570138521</v>
      </c>
      <c r="K24" s="45">
        <v>18.602926857973699</v>
      </c>
      <c r="L24" s="45">
        <v>16.9924669538937</v>
      </c>
      <c r="M24" s="45">
        <v>12.777961620992301</v>
      </c>
      <c r="N24" s="46">
        <v>165.86242080512901</v>
      </c>
      <c r="O24" s="46">
        <v>169.92107211641499</v>
      </c>
      <c r="P24" s="46">
        <v>163.342599650056</v>
      </c>
      <c r="Q24" s="46">
        <v>161.60458865890999</v>
      </c>
      <c r="R24" s="45">
        <v>497.08946109929099</v>
      </c>
      <c r="S24" s="45">
        <v>498.897700952371</v>
      </c>
      <c r="T24" s="45">
        <v>523.64217293851198</v>
      </c>
      <c r="U24" s="45">
        <v>494.69543650352801</v>
      </c>
      <c r="V24" s="46">
        <v>9305.7244968508694</v>
      </c>
      <c r="W24" s="46">
        <v>9098.8002610357107</v>
      </c>
      <c r="X24" s="46">
        <v>9031.0303318738006</v>
      </c>
      <c r="Y24" s="46">
        <v>9269.9041366461206</v>
      </c>
    </row>
    <row r="25" spans="1:25" ht="15" customHeight="1" x14ac:dyDescent="0.2">
      <c r="A25" s="40">
        <v>21</v>
      </c>
      <c r="B25" s="45">
        <v>1511.7778905416501</v>
      </c>
      <c r="C25" s="45">
        <v>1575.1210338799001</v>
      </c>
      <c r="D25" s="45">
        <v>1457.33752805373</v>
      </c>
      <c r="E25" s="45">
        <v>1591.8498616698701</v>
      </c>
      <c r="F25" s="46">
        <v>22956.582858091599</v>
      </c>
      <c r="G25" s="46">
        <v>22284.0306914092</v>
      </c>
      <c r="H25" s="46">
        <v>20731.737435602401</v>
      </c>
      <c r="I25" s="46">
        <v>20651.174104288199</v>
      </c>
      <c r="J25" s="45">
        <v>66.807307693623898</v>
      </c>
      <c r="K25" s="45">
        <v>69.926923192420006</v>
      </c>
      <c r="L25" s="45">
        <v>76.042542248559599</v>
      </c>
      <c r="M25" s="45">
        <v>61.724646946086999</v>
      </c>
      <c r="N25" s="46">
        <v>367.16768261054602</v>
      </c>
      <c r="O25" s="46">
        <v>388.36363036509101</v>
      </c>
      <c r="P25" s="46">
        <v>370.80753112980199</v>
      </c>
      <c r="Q25" s="46">
        <v>368.43615174480198</v>
      </c>
      <c r="R25" s="45">
        <v>880.43640209724799</v>
      </c>
      <c r="S25" s="45">
        <v>889.42798320163502</v>
      </c>
      <c r="T25" s="45">
        <v>937.86347164871597</v>
      </c>
      <c r="U25" s="45">
        <v>875.80977799976904</v>
      </c>
      <c r="V25" s="46">
        <v>15227.0351368417</v>
      </c>
      <c r="W25" s="46">
        <v>14923.685730431</v>
      </c>
      <c r="X25" s="46">
        <v>14793.9995763852</v>
      </c>
      <c r="Y25" s="46">
        <v>15168.180423297201</v>
      </c>
    </row>
    <row r="26" spans="1:25" ht="15" customHeight="1" x14ac:dyDescent="0.2">
      <c r="A26" s="40">
        <v>22</v>
      </c>
      <c r="B26" s="45">
        <v>2526.01639805381</v>
      </c>
      <c r="C26" s="45">
        <v>2635.3365463102</v>
      </c>
      <c r="D26" s="45">
        <v>2437.1391329019202</v>
      </c>
      <c r="E26" s="45">
        <v>2627.5337675740602</v>
      </c>
      <c r="F26" s="46">
        <v>29261.257433181399</v>
      </c>
      <c r="G26" s="46">
        <v>28483.735027561401</v>
      </c>
      <c r="H26" s="46">
        <v>26973.699743932299</v>
      </c>
      <c r="I26" s="46">
        <v>26500.350891440099</v>
      </c>
      <c r="J26" s="45">
        <v>158.62640731114701</v>
      </c>
      <c r="K26" s="45">
        <v>158.63250889996101</v>
      </c>
      <c r="L26" s="45">
        <v>169.159270766258</v>
      </c>
      <c r="M26" s="45">
        <v>156.809398184912</v>
      </c>
      <c r="N26" s="46">
        <v>760.62092024575304</v>
      </c>
      <c r="O26" s="46">
        <v>794.60263985505105</v>
      </c>
      <c r="P26" s="46">
        <v>760.87474947263195</v>
      </c>
      <c r="Q26" s="46">
        <v>749.49556739710795</v>
      </c>
      <c r="R26" s="45">
        <v>1506.6441333437199</v>
      </c>
      <c r="S26" s="45">
        <v>1519.6217085414301</v>
      </c>
      <c r="T26" s="45">
        <v>1604.53028326446</v>
      </c>
      <c r="U26" s="45">
        <v>1512.9978139164</v>
      </c>
      <c r="V26" s="46">
        <v>22729.848435455198</v>
      </c>
      <c r="W26" s="46">
        <v>22426.162118057</v>
      </c>
      <c r="X26" s="46">
        <v>22124.012424784301</v>
      </c>
      <c r="Y26" s="46">
        <v>22708.823626038102</v>
      </c>
    </row>
    <row r="27" spans="1:25" ht="15" customHeight="1" x14ac:dyDescent="0.2">
      <c r="A27" s="40">
        <v>23</v>
      </c>
      <c r="B27" s="45">
        <v>4141.4039875378603</v>
      </c>
      <c r="C27" s="45">
        <v>4331.4113619044801</v>
      </c>
      <c r="D27" s="45">
        <v>4002.0616106360899</v>
      </c>
      <c r="E27" s="45">
        <v>4294.20118080068</v>
      </c>
      <c r="F27" s="46">
        <v>34211.407656588402</v>
      </c>
      <c r="G27" s="46">
        <v>33357.8636978918</v>
      </c>
      <c r="H27" s="46">
        <v>31923.549318586502</v>
      </c>
      <c r="I27" s="46">
        <v>31096.775217107701</v>
      </c>
      <c r="J27" s="45">
        <v>306.27319854214602</v>
      </c>
      <c r="K27" s="45">
        <v>309.35628554448198</v>
      </c>
      <c r="L27" s="45">
        <v>330.61984369716401</v>
      </c>
      <c r="M27" s="45">
        <v>297.67530103164199</v>
      </c>
      <c r="N27" s="46">
        <v>1466.67156340527</v>
      </c>
      <c r="O27" s="46">
        <v>1526.65342280457</v>
      </c>
      <c r="P27" s="46">
        <v>1464.92165389807</v>
      </c>
      <c r="Q27" s="46">
        <v>1444.09895556387</v>
      </c>
      <c r="R27" s="45">
        <v>2524.12899176275</v>
      </c>
      <c r="S27" s="45">
        <v>2558.1605300654501</v>
      </c>
      <c r="T27" s="45">
        <v>2703.4835050195702</v>
      </c>
      <c r="U27" s="45">
        <v>2543.6454482153499</v>
      </c>
      <c r="V27" s="46">
        <v>29428.233975513001</v>
      </c>
      <c r="W27" s="46">
        <v>29339.562218845</v>
      </c>
      <c r="X27" s="46">
        <v>28715.9664982713</v>
      </c>
      <c r="Y27" s="46">
        <v>29515.866351862602</v>
      </c>
    </row>
    <row r="28" spans="1:25" ht="15" customHeight="1" x14ac:dyDescent="0.2">
      <c r="A28" s="40">
        <v>24</v>
      </c>
      <c r="B28" s="45">
        <v>6690.00660548417</v>
      </c>
      <c r="C28" s="45">
        <v>6991.2748318219401</v>
      </c>
      <c r="D28" s="45">
        <v>6459.5074705206698</v>
      </c>
      <c r="E28" s="45">
        <v>6885.9231416079501</v>
      </c>
      <c r="F28" s="46">
        <v>37458.376616362802</v>
      </c>
      <c r="G28" s="46">
        <v>36528.564012476003</v>
      </c>
      <c r="H28" s="46">
        <v>35197.276717567998</v>
      </c>
      <c r="I28" s="46">
        <v>34098.894733755202</v>
      </c>
      <c r="J28" s="45">
        <v>559.46001353044505</v>
      </c>
      <c r="K28" s="45">
        <v>557.12830661812404</v>
      </c>
      <c r="L28" s="45">
        <v>596.13520846885604</v>
      </c>
      <c r="M28" s="45">
        <v>547.98728023345302</v>
      </c>
      <c r="N28" s="46">
        <v>2744.82827125725</v>
      </c>
      <c r="O28" s="46">
        <v>2841.26056518633</v>
      </c>
      <c r="P28" s="46">
        <v>2735.1424779302602</v>
      </c>
      <c r="Q28" s="46">
        <v>2694.2410464897398</v>
      </c>
      <c r="R28" s="45">
        <v>4164.0743512237696</v>
      </c>
      <c r="S28" s="45">
        <v>4219.3711224803001</v>
      </c>
      <c r="T28" s="45">
        <v>4471.94258306967</v>
      </c>
      <c r="U28" s="45">
        <v>4203.1965820640298</v>
      </c>
      <c r="V28" s="46">
        <v>34787.858190963903</v>
      </c>
      <c r="W28" s="46">
        <v>34890.514668203497</v>
      </c>
      <c r="X28" s="46">
        <v>33969.610200587696</v>
      </c>
      <c r="Y28" s="46">
        <v>34955.908805822197</v>
      </c>
    </row>
    <row r="29" spans="1:25" ht="15" customHeight="1" x14ac:dyDescent="0.2">
      <c r="A29" s="40">
        <v>25</v>
      </c>
      <c r="B29" s="45">
        <v>10477.454718466401</v>
      </c>
      <c r="C29" s="45">
        <v>10941.289985400401</v>
      </c>
      <c r="D29" s="45">
        <v>10160.77134044</v>
      </c>
      <c r="E29" s="45">
        <v>10765.380683863101</v>
      </c>
      <c r="F29" s="46">
        <v>39448.527615212799</v>
      </c>
      <c r="G29" s="46">
        <v>38492.219289683002</v>
      </c>
      <c r="H29" s="46">
        <v>37201.938124101303</v>
      </c>
      <c r="I29" s="46">
        <v>35963.929970005003</v>
      </c>
      <c r="J29" s="45">
        <v>959.06432671062805</v>
      </c>
      <c r="K29" s="45">
        <v>961.67687722222104</v>
      </c>
      <c r="L29" s="45">
        <v>1025.8307915467601</v>
      </c>
      <c r="M29" s="45">
        <v>945.17490176234605</v>
      </c>
      <c r="N29" s="46">
        <v>4970.7538730358601</v>
      </c>
      <c r="O29" s="46">
        <v>5141.6909927380002</v>
      </c>
      <c r="P29" s="46">
        <v>4952.0036495137201</v>
      </c>
      <c r="Q29" s="46">
        <v>4880.42489495071</v>
      </c>
      <c r="R29" s="45">
        <v>6746.3095769703596</v>
      </c>
      <c r="S29" s="45">
        <v>6842.0785381327296</v>
      </c>
      <c r="T29" s="45">
        <v>7233.12722651075</v>
      </c>
      <c r="U29" s="45">
        <v>6820.3177371686497</v>
      </c>
      <c r="V29" s="46">
        <v>38377.066205323601</v>
      </c>
      <c r="W29" s="46">
        <v>38644.614128135298</v>
      </c>
      <c r="X29" s="46">
        <v>37487.001705015602</v>
      </c>
      <c r="Y29" s="46">
        <v>38596.356774192798</v>
      </c>
    </row>
    <row r="30" spans="1:25" ht="15" customHeight="1" x14ac:dyDescent="0.2">
      <c r="A30" s="40">
        <v>26</v>
      </c>
      <c r="B30" s="45">
        <v>15533.1641781819</v>
      </c>
      <c r="C30" s="45">
        <v>16213.956655789199</v>
      </c>
      <c r="D30" s="45">
        <v>15197.6761740326</v>
      </c>
      <c r="E30" s="45">
        <v>15990.8443071479</v>
      </c>
      <c r="F30" s="46">
        <v>40765.533190051101</v>
      </c>
      <c r="G30" s="46">
        <v>39799.599618671797</v>
      </c>
      <c r="H30" s="46">
        <v>38514.334381337598</v>
      </c>
      <c r="I30" s="46">
        <v>37193.8663508112</v>
      </c>
      <c r="J30" s="45">
        <v>1606.25418077328</v>
      </c>
      <c r="K30" s="45">
        <v>1612.5750921239301</v>
      </c>
      <c r="L30" s="45">
        <v>1720.58648593558</v>
      </c>
      <c r="M30" s="45">
        <v>1587.6875648207499</v>
      </c>
      <c r="N30" s="46">
        <v>8692.4728744723907</v>
      </c>
      <c r="O30" s="46">
        <v>8968.9135884178904</v>
      </c>
      <c r="P30" s="46">
        <v>8637.5160852032495</v>
      </c>
      <c r="Q30" s="46">
        <v>8522.1723849444897</v>
      </c>
      <c r="R30" s="45">
        <v>10639.6098594216</v>
      </c>
      <c r="S30" s="45">
        <v>10777.6086924723</v>
      </c>
      <c r="T30" s="45">
        <v>11365.339278200199</v>
      </c>
      <c r="U30" s="45">
        <v>10720.017376760799</v>
      </c>
      <c r="V30" s="46">
        <v>40669.258521901902</v>
      </c>
      <c r="W30" s="46">
        <v>40985.559603790098</v>
      </c>
      <c r="X30" s="46">
        <v>39677.1525440607</v>
      </c>
      <c r="Y30" s="46">
        <v>40860.687245781599</v>
      </c>
    </row>
    <row r="31" spans="1:25" ht="15" customHeight="1" x14ac:dyDescent="0.2">
      <c r="A31" s="40">
        <v>27</v>
      </c>
      <c r="B31" s="45">
        <v>21026.407838482799</v>
      </c>
      <c r="C31" s="45">
        <v>21941.832663852401</v>
      </c>
      <c r="D31" s="45">
        <v>20891.3700306787</v>
      </c>
      <c r="E31" s="45">
        <v>21726.638621996401</v>
      </c>
      <c r="F31" s="46">
        <v>41653.777280297203</v>
      </c>
      <c r="G31" s="46">
        <v>40718.169323848299</v>
      </c>
      <c r="H31" s="46">
        <v>39416.050577187401</v>
      </c>
      <c r="I31" s="46">
        <v>38087.925383724199</v>
      </c>
      <c r="J31" s="45">
        <v>2661.1763348402701</v>
      </c>
      <c r="K31" s="45">
        <v>2672.8894140267098</v>
      </c>
      <c r="L31" s="45">
        <v>2856.0626473789698</v>
      </c>
      <c r="M31" s="45">
        <v>2637.87979534131</v>
      </c>
      <c r="N31" s="46">
        <v>14384.153082396801</v>
      </c>
      <c r="O31" s="46">
        <v>14843.3868224253</v>
      </c>
      <c r="P31" s="46">
        <v>14298.633095552001</v>
      </c>
      <c r="Q31" s="46">
        <v>14135.868098679801</v>
      </c>
      <c r="R31" s="45">
        <v>16005.419043554401</v>
      </c>
      <c r="S31" s="45">
        <v>16176.103805926001</v>
      </c>
      <c r="T31" s="45">
        <v>16956.178039340099</v>
      </c>
      <c r="U31" s="45">
        <v>16038.6236617747</v>
      </c>
      <c r="V31" s="46">
        <v>42185.210036459401</v>
      </c>
      <c r="W31" s="46">
        <v>42510.550132751203</v>
      </c>
      <c r="X31" s="46">
        <v>41125.235161520199</v>
      </c>
      <c r="Y31" s="46">
        <v>42336.169057376603</v>
      </c>
    </row>
    <row r="32" spans="1:25" ht="15" customHeight="1" x14ac:dyDescent="0.2">
      <c r="A32" s="40">
        <v>28</v>
      </c>
      <c r="B32" s="45">
        <v>25876.7481860224</v>
      </c>
      <c r="C32" s="45">
        <v>27006.377815321499</v>
      </c>
      <c r="D32" s="45">
        <v>26016.142389696801</v>
      </c>
      <c r="E32" s="45">
        <v>26835.3220580216</v>
      </c>
      <c r="F32" s="46">
        <v>42365.124079433699</v>
      </c>
      <c r="G32" s="46">
        <v>41408.196498355799</v>
      </c>
      <c r="H32" s="46">
        <v>40090.610262902897</v>
      </c>
      <c r="I32" s="46">
        <v>38698.270994249302</v>
      </c>
      <c r="J32" s="45">
        <v>4337.0630944554496</v>
      </c>
      <c r="K32" s="45">
        <v>4362.6225542135098</v>
      </c>
      <c r="L32" s="45">
        <v>4641.9953850350103</v>
      </c>
      <c r="M32" s="45">
        <v>4301.9378785327099</v>
      </c>
      <c r="N32" s="46">
        <v>21865.259397202699</v>
      </c>
      <c r="O32" s="46">
        <v>22510.650947992199</v>
      </c>
      <c r="P32" s="46">
        <v>21714.1980942913</v>
      </c>
      <c r="Q32" s="46">
        <v>21525.8979423278</v>
      </c>
      <c r="R32" s="45">
        <v>22151.144931158899</v>
      </c>
      <c r="S32" s="45">
        <v>22261.500689292599</v>
      </c>
      <c r="T32" s="45">
        <v>23096.985041198899</v>
      </c>
      <c r="U32" s="45">
        <v>21938.09832279</v>
      </c>
      <c r="V32" s="46">
        <v>43261.181189717703</v>
      </c>
      <c r="W32" s="46">
        <v>43562.705563720701</v>
      </c>
      <c r="X32" s="46">
        <v>42144.580655860598</v>
      </c>
      <c r="Y32" s="46">
        <v>43349.8180971361</v>
      </c>
    </row>
    <row r="33" spans="1:25" ht="15" customHeight="1" x14ac:dyDescent="0.2">
      <c r="A33" s="40">
        <v>29</v>
      </c>
      <c r="B33" s="45">
        <v>29683.457549281698</v>
      </c>
      <c r="C33" s="45">
        <v>30995.086673186299</v>
      </c>
      <c r="D33" s="45">
        <v>30138.939828932798</v>
      </c>
      <c r="E33" s="45">
        <v>30886.508495241102</v>
      </c>
      <c r="F33" s="46">
        <v>42880.5181764726</v>
      </c>
      <c r="G33" s="46">
        <v>41897.438485065599</v>
      </c>
      <c r="H33" s="46">
        <v>40598.3048751897</v>
      </c>
      <c r="I33" s="46">
        <v>39172.372007012302</v>
      </c>
      <c r="J33" s="45">
        <v>6980.4686654245897</v>
      </c>
      <c r="K33" s="45">
        <v>7004.4142368624798</v>
      </c>
      <c r="L33" s="45">
        <v>7446.1770696638196</v>
      </c>
      <c r="M33" s="45">
        <v>6931.5055138690605</v>
      </c>
      <c r="N33" s="46">
        <v>28842.246902704301</v>
      </c>
      <c r="O33" s="46">
        <v>29705.284091670899</v>
      </c>
      <c r="P33" s="46">
        <v>28655.860913961202</v>
      </c>
      <c r="Q33" s="46">
        <v>28516.777726107</v>
      </c>
      <c r="R33" s="45">
        <v>27721.7646896894</v>
      </c>
      <c r="S33" s="45">
        <v>27745.871121531</v>
      </c>
      <c r="T33" s="45">
        <v>28577.878716157698</v>
      </c>
      <c r="U33" s="45">
        <v>27227.7229669812</v>
      </c>
      <c r="V33" s="46">
        <v>44070.294948365801</v>
      </c>
      <c r="W33" s="46">
        <v>44338.401358838601</v>
      </c>
      <c r="X33" s="46">
        <v>42917.596453394799</v>
      </c>
      <c r="Y33" s="46">
        <v>44121.497648806297</v>
      </c>
    </row>
    <row r="34" spans="1:25" ht="15" customHeight="1" x14ac:dyDescent="0.2">
      <c r="A34" s="40">
        <v>30</v>
      </c>
      <c r="B34" s="45">
        <v>32388.522974129901</v>
      </c>
      <c r="C34" s="45">
        <v>33822.886090072003</v>
      </c>
      <c r="D34" s="45">
        <v>33100.6046845936</v>
      </c>
      <c r="E34" s="45">
        <v>33781.008936773796</v>
      </c>
      <c r="F34" s="46">
        <v>43336.862106801796</v>
      </c>
      <c r="G34" s="46">
        <v>42317.054777236102</v>
      </c>
      <c r="H34" s="46">
        <v>41004.8931216977</v>
      </c>
      <c r="I34" s="46">
        <v>39548.865373771798</v>
      </c>
      <c r="J34" s="45">
        <v>10931.980048834001</v>
      </c>
      <c r="K34" s="45">
        <v>10962.0023447862</v>
      </c>
      <c r="L34" s="45">
        <v>11652.5718665573</v>
      </c>
      <c r="M34" s="45">
        <v>10863.7991432779</v>
      </c>
      <c r="N34" s="46">
        <v>34443.086693211</v>
      </c>
      <c r="O34" s="46">
        <v>35485.0728208988</v>
      </c>
      <c r="P34" s="46">
        <v>34214.474862188399</v>
      </c>
      <c r="Q34" s="46">
        <v>34133.805626443303</v>
      </c>
      <c r="R34" s="45">
        <v>32240.927426570699</v>
      </c>
      <c r="S34" s="45">
        <v>32179.5743137875</v>
      </c>
      <c r="T34" s="45">
        <v>32956.422593472198</v>
      </c>
      <c r="U34" s="45">
        <v>31477.268259688801</v>
      </c>
      <c r="V34" s="46">
        <v>44703.474756899901</v>
      </c>
      <c r="W34" s="46">
        <v>44959.437866187604</v>
      </c>
      <c r="X34" s="46">
        <v>43537.961897088302</v>
      </c>
      <c r="Y34" s="46">
        <v>44703.118258960203</v>
      </c>
    </row>
    <row r="35" spans="1:25" ht="15" customHeight="1" x14ac:dyDescent="0.2">
      <c r="A35" s="40">
        <v>31</v>
      </c>
      <c r="B35" s="45">
        <v>34255.994680995696</v>
      </c>
      <c r="C35" s="45">
        <v>35772.527780149801</v>
      </c>
      <c r="D35" s="45">
        <v>35132.740299018602</v>
      </c>
      <c r="E35" s="45">
        <v>35779.675247409497</v>
      </c>
      <c r="F35" s="46">
        <v>43669.782067054199</v>
      </c>
      <c r="G35" s="46">
        <v>42641.839403392398</v>
      </c>
      <c r="H35" s="46">
        <v>41320.093947826201</v>
      </c>
      <c r="I35" s="46">
        <v>39897.688780028999</v>
      </c>
      <c r="J35" s="45">
        <v>16417.019733783702</v>
      </c>
      <c r="K35" s="45">
        <v>16387.2162232056</v>
      </c>
      <c r="L35" s="45">
        <v>17325.1247671907</v>
      </c>
      <c r="M35" s="45">
        <v>16266.6480216408</v>
      </c>
      <c r="N35" s="46">
        <v>38220.1635097982</v>
      </c>
      <c r="O35" s="46">
        <v>39375.317556247501</v>
      </c>
      <c r="P35" s="46">
        <v>37961.703456327697</v>
      </c>
      <c r="Q35" s="46">
        <v>37918.086991087701</v>
      </c>
      <c r="R35" s="45">
        <v>35511.7901754044</v>
      </c>
      <c r="S35" s="45">
        <v>35372.983996225303</v>
      </c>
      <c r="T35" s="45">
        <v>36111.224451445298</v>
      </c>
      <c r="U35" s="45">
        <v>34538.845462291101</v>
      </c>
      <c r="V35" s="46">
        <v>45233.5292061406</v>
      </c>
      <c r="W35" s="46">
        <v>45439.124602777702</v>
      </c>
      <c r="X35" s="46">
        <v>44029.236925881203</v>
      </c>
      <c r="Y35" s="46">
        <v>45171.767931832903</v>
      </c>
    </row>
    <row r="36" spans="1:25" ht="15" customHeight="1" x14ac:dyDescent="0.2">
      <c r="A36" s="40">
        <v>32</v>
      </c>
      <c r="B36" s="45">
        <v>35575.0362166376</v>
      </c>
      <c r="C36" s="45">
        <v>37148.790463126403</v>
      </c>
      <c r="D36" s="45">
        <v>36557.416516492602</v>
      </c>
      <c r="E36" s="45">
        <v>37186.870432912299</v>
      </c>
      <c r="F36" s="46">
        <v>43940.6873436776</v>
      </c>
      <c r="G36" s="46">
        <v>42937.021495328503</v>
      </c>
      <c r="H36" s="46">
        <v>41571.9981852282</v>
      </c>
      <c r="I36" s="46">
        <v>40151.427696360697</v>
      </c>
      <c r="J36" s="45">
        <v>22723.966411977701</v>
      </c>
      <c r="K36" s="45">
        <v>22596.406120121799</v>
      </c>
      <c r="L36" s="45">
        <v>23730.8066238477</v>
      </c>
      <c r="M36" s="45">
        <v>22508.040072461201</v>
      </c>
      <c r="N36" s="46">
        <v>40595.434133659801</v>
      </c>
      <c r="O36" s="46">
        <v>41807.729885954097</v>
      </c>
      <c r="P36" s="46">
        <v>40299.619642461199</v>
      </c>
      <c r="Q36" s="46">
        <v>40277.425551579603</v>
      </c>
      <c r="R36" s="45">
        <v>37766.804356084598</v>
      </c>
      <c r="S36" s="45">
        <v>37585.2662108234</v>
      </c>
      <c r="T36" s="45">
        <v>38312.182185325903</v>
      </c>
      <c r="U36" s="45">
        <v>36674.154339262597</v>
      </c>
      <c r="V36" s="46">
        <v>45667.837567008202</v>
      </c>
      <c r="W36" s="46">
        <v>45849.613384563803</v>
      </c>
      <c r="X36" s="46">
        <v>44448.450053270797</v>
      </c>
      <c r="Y36" s="46">
        <v>45546.657010213799</v>
      </c>
    </row>
    <row r="37" spans="1:25" ht="15" customHeight="1" x14ac:dyDescent="0.2">
      <c r="A37" s="40">
        <v>33</v>
      </c>
      <c r="B37" s="45">
        <v>36536.0060975374</v>
      </c>
      <c r="C37" s="45">
        <v>38148.115207708302</v>
      </c>
      <c r="D37" s="45">
        <v>37599.091562342801</v>
      </c>
      <c r="E37" s="45">
        <v>38196.850979024297</v>
      </c>
      <c r="F37" s="46">
        <v>44158.435239706101</v>
      </c>
      <c r="G37" s="46">
        <v>43158.854078669399</v>
      </c>
      <c r="H37" s="46">
        <v>41787.715589461397</v>
      </c>
      <c r="I37" s="46">
        <v>40328.426377531701</v>
      </c>
      <c r="J37" s="45">
        <v>28513.515071256799</v>
      </c>
      <c r="K37" s="45">
        <v>28246.241971709002</v>
      </c>
      <c r="L37" s="45">
        <v>29516.672701063799</v>
      </c>
      <c r="M37" s="45">
        <v>28212.225787253799</v>
      </c>
      <c r="N37" s="46">
        <v>42144.650382846303</v>
      </c>
      <c r="O37" s="46">
        <v>43378.517740123898</v>
      </c>
      <c r="P37" s="46">
        <v>41833.562812531098</v>
      </c>
      <c r="Q37" s="46">
        <v>41811.083159700502</v>
      </c>
      <c r="R37" s="45">
        <v>39351.832566079</v>
      </c>
      <c r="S37" s="45">
        <v>39134.414168509</v>
      </c>
      <c r="T37" s="45">
        <v>39874.177925583499</v>
      </c>
      <c r="U37" s="45">
        <v>38191.112312220801</v>
      </c>
      <c r="V37" s="46">
        <v>46036.167281135196</v>
      </c>
      <c r="W37" s="46">
        <v>46161.177783859799</v>
      </c>
      <c r="X37" s="46">
        <v>44777.836250259897</v>
      </c>
      <c r="Y37" s="46">
        <v>45866.629589689503</v>
      </c>
    </row>
    <row r="38" spans="1:25" ht="15" customHeight="1" x14ac:dyDescent="0.2">
      <c r="A38" s="40">
        <v>34</v>
      </c>
      <c r="B38" s="45">
        <v>37251.282001440901</v>
      </c>
      <c r="C38" s="45">
        <v>38904.287266382998</v>
      </c>
      <c r="D38" s="45">
        <v>38375.891598789902</v>
      </c>
      <c r="E38" s="45">
        <v>38944.517198082598</v>
      </c>
      <c r="F38" s="46">
        <v>44360.865756953302</v>
      </c>
      <c r="G38" s="46">
        <v>43361.585491608203</v>
      </c>
      <c r="H38" s="46">
        <v>41973.812070726599</v>
      </c>
      <c r="I38" s="46">
        <v>40475.291328339597</v>
      </c>
      <c r="J38" s="45">
        <v>33288.5742676964</v>
      </c>
      <c r="K38" s="45">
        <v>32887.092747536102</v>
      </c>
      <c r="L38" s="45">
        <v>34238.679641176503</v>
      </c>
      <c r="M38" s="45">
        <v>32914.9078770126</v>
      </c>
      <c r="N38" s="46">
        <v>43233.899148442797</v>
      </c>
      <c r="O38" s="46">
        <v>44470.5968787768</v>
      </c>
      <c r="P38" s="46">
        <v>42897.977810497301</v>
      </c>
      <c r="Q38" s="46">
        <v>42885.812839463098</v>
      </c>
      <c r="R38" s="45">
        <v>40490.481872112199</v>
      </c>
      <c r="S38" s="45">
        <v>40269.867414474298</v>
      </c>
      <c r="T38" s="45">
        <v>41021.924771057798</v>
      </c>
      <c r="U38" s="45">
        <v>39325.5347600311</v>
      </c>
      <c r="V38" s="46">
        <v>46323.902484346603</v>
      </c>
      <c r="W38" s="46">
        <v>46436.465242764098</v>
      </c>
      <c r="X38" s="46">
        <v>45081.896884383597</v>
      </c>
      <c r="Y38" s="46">
        <v>46153.600115895802</v>
      </c>
    </row>
    <row r="39" spans="1:25" ht="15" customHeight="1" x14ac:dyDescent="0.2">
      <c r="A39" s="40">
        <v>35</v>
      </c>
      <c r="B39" s="45">
        <v>37810.756559412999</v>
      </c>
      <c r="C39" s="45">
        <v>39487.641908797901</v>
      </c>
      <c r="D39" s="45">
        <v>38980.708249641801</v>
      </c>
      <c r="E39" s="45">
        <v>39534.2599544853</v>
      </c>
      <c r="F39" s="46">
        <v>44563.289873528403</v>
      </c>
      <c r="G39" s="46">
        <v>43533.160320249102</v>
      </c>
      <c r="H39" s="46">
        <v>42141.462631994596</v>
      </c>
      <c r="I39" s="46">
        <v>40629.0184865751</v>
      </c>
      <c r="J39" s="45">
        <v>36823.594390134997</v>
      </c>
      <c r="K39" s="45">
        <v>36292.592982057802</v>
      </c>
      <c r="L39" s="45">
        <v>37683.136098096802</v>
      </c>
      <c r="M39" s="45">
        <v>36378.209874534601</v>
      </c>
      <c r="N39" s="46">
        <v>44030.210959029697</v>
      </c>
      <c r="O39" s="46">
        <v>45265.647031643603</v>
      </c>
      <c r="P39" s="46">
        <v>43673.447683582403</v>
      </c>
      <c r="Q39" s="46">
        <v>43675.249653476501</v>
      </c>
      <c r="R39" s="45">
        <v>41347.922572633302</v>
      </c>
      <c r="S39" s="45">
        <v>41130.577333779896</v>
      </c>
      <c r="T39" s="45">
        <v>41925.342057522401</v>
      </c>
      <c r="U39" s="45">
        <v>40192.5457082867</v>
      </c>
      <c r="V39" s="46">
        <v>46604.9995172419</v>
      </c>
      <c r="W39" s="46">
        <v>46671.861710195502</v>
      </c>
      <c r="X39" s="46">
        <v>45318.368226956198</v>
      </c>
      <c r="Y39" s="46">
        <v>46391.884060090597</v>
      </c>
    </row>
    <row r="40" spans="1:25" ht="15" customHeight="1" x14ac:dyDescent="0.2">
      <c r="A40" s="40">
        <v>36</v>
      </c>
      <c r="B40" s="45">
        <v>38247.310081911499</v>
      </c>
      <c r="C40" s="45">
        <v>39957.197365375498</v>
      </c>
      <c r="D40" s="45">
        <v>39441.057042165798</v>
      </c>
      <c r="E40" s="45">
        <v>40007.058717204898</v>
      </c>
      <c r="F40" s="46">
        <v>44727.406342708702</v>
      </c>
      <c r="G40" s="46">
        <v>43670.960803635797</v>
      </c>
      <c r="H40" s="46">
        <v>42292.323973607003</v>
      </c>
      <c r="I40" s="46">
        <v>40763.2243402612</v>
      </c>
      <c r="J40" s="45">
        <v>39258.111310176697</v>
      </c>
      <c r="K40" s="45">
        <v>38668.019268864598</v>
      </c>
      <c r="L40" s="45">
        <v>40092.497948766402</v>
      </c>
      <c r="M40" s="45">
        <v>38800.577416366999</v>
      </c>
      <c r="N40" s="46">
        <v>44644.032528537602</v>
      </c>
      <c r="O40" s="46">
        <v>45869.7715460287</v>
      </c>
      <c r="P40" s="46">
        <v>44258.431993309998</v>
      </c>
      <c r="Q40" s="46">
        <v>44272.791785534202</v>
      </c>
      <c r="R40" s="45">
        <v>42003.0782282535</v>
      </c>
      <c r="S40" s="45">
        <v>41798.400248050697</v>
      </c>
      <c r="T40" s="45">
        <v>42635.113613930102</v>
      </c>
      <c r="U40" s="45">
        <v>40886.216581417197</v>
      </c>
      <c r="V40" s="46">
        <v>46856.2392972589</v>
      </c>
      <c r="W40" s="46">
        <v>46867.9118396427</v>
      </c>
      <c r="X40" s="46">
        <v>45533.162731944001</v>
      </c>
      <c r="Y40" s="46">
        <v>46585.546972079799</v>
      </c>
    </row>
    <row r="41" spans="1:25" ht="15" customHeight="1" x14ac:dyDescent="0.2">
      <c r="A41" s="40">
        <v>37</v>
      </c>
      <c r="B41" s="45">
        <v>38612.286255487903</v>
      </c>
      <c r="C41" s="45">
        <v>40342.8097094767</v>
      </c>
      <c r="D41" s="45">
        <v>39828.044721687897</v>
      </c>
      <c r="E41" s="45">
        <v>40402.866265290497</v>
      </c>
      <c r="F41" s="46">
        <v>44860.366557756497</v>
      </c>
      <c r="G41" s="46">
        <v>43782.991616118597</v>
      </c>
      <c r="H41" s="46">
        <v>42407.598584796899</v>
      </c>
      <c r="I41" s="46">
        <v>40888.672527755298</v>
      </c>
      <c r="J41" s="45">
        <v>40977.4713544599</v>
      </c>
      <c r="K41" s="45">
        <v>40350.163121171398</v>
      </c>
      <c r="L41" s="45">
        <v>41792.9262493032</v>
      </c>
      <c r="M41" s="45">
        <v>40507.516122695102</v>
      </c>
      <c r="N41" s="46">
        <v>45144.379689742702</v>
      </c>
      <c r="O41" s="46">
        <v>46355.193811771998</v>
      </c>
      <c r="P41" s="46">
        <v>44737.548233133399</v>
      </c>
      <c r="Q41" s="46">
        <v>44746.479124147998</v>
      </c>
      <c r="R41" s="45">
        <v>42540.2327093696</v>
      </c>
      <c r="S41" s="45">
        <v>42335.1027553116</v>
      </c>
      <c r="T41" s="45">
        <v>43216.489372600401</v>
      </c>
      <c r="U41" s="45">
        <v>41447.027395493104</v>
      </c>
      <c r="V41" s="46">
        <v>47106.252691546899</v>
      </c>
      <c r="W41" s="46">
        <v>47075.862609118602</v>
      </c>
      <c r="X41" s="46">
        <v>45721.103846459002</v>
      </c>
      <c r="Y41" s="46">
        <v>46752.776817981103</v>
      </c>
    </row>
    <row r="42" spans="1:25" ht="15" customHeight="1" x14ac:dyDescent="0.2">
      <c r="A42" s="40">
        <v>38</v>
      </c>
      <c r="B42" s="45">
        <v>38908.820745297198</v>
      </c>
      <c r="C42" s="45">
        <v>40648.760571838196</v>
      </c>
      <c r="D42" s="45">
        <v>40118.700995479798</v>
      </c>
      <c r="E42" s="45">
        <v>40707.169514062502</v>
      </c>
      <c r="F42" s="46">
        <v>44954.428853040001</v>
      </c>
      <c r="G42" s="46">
        <v>43870.872861698503</v>
      </c>
      <c r="H42" s="46">
        <v>42507.541519141298</v>
      </c>
      <c r="I42" s="46">
        <v>40978.750624100699</v>
      </c>
      <c r="J42" s="45">
        <v>42197.244234502097</v>
      </c>
      <c r="K42" s="45">
        <v>41549.059389892798</v>
      </c>
      <c r="L42" s="45">
        <v>43038.207137574202</v>
      </c>
      <c r="M42" s="45">
        <v>41753.3770599661</v>
      </c>
      <c r="N42" s="46">
        <v>45549.167673262004</v>
      </c>
      <c r="O42" s="46">
        <v>46744.783518988901</v>
      </c>
      <c r="P42" s="46">
        <v>45136.403951528999</v>
      </c>
      <c r="Q42" s="46">
        <v>45137.388266888302</v>
      </c>
      <c r="R42" s="45">
        <v>42967.457431561001</v>
      </c>
      <c r="S42" s="45">
        <v>42772.665735944502</v>
      </c>
      <c r="T42" s="45">
        <v>43668.422337109099</v>
      </c>
      <c r="U42" s="45">
        <v>41917.585461445902</v>
      </c>
      <c r="V42" s="46">
        <v>47300.606835804901</v>
      </c>
      <c r="W42" s="46">
        <v>47237.072026392998</v>
      </c>
      <c r="X42" s="46">
        <v>45886.122134886697</v>
      </c>
      <c r="Y42" s="46">
        <v>46901.9460046846</v>
      </c>
    </row>
    <row r="43" spans="1:25" ht="15" customHeight="1" x14ac:dyDescent="0.2">
      <c r="A43" s="40">
        <v>39</v>
      </c>
      <c r="B43" s="45">
        <v>39157.5728349684</v>
      </c>
      <c r="C43" s="45">
        <v>40898.008858492001</v>
      </c>
      <c r="D43" s="45">
        <v>40376.852881323401</v>
      </c>
      <c r="E43" s="45">
        <v>40959.126340495299</v>
      </c>
      <c r="F43" s="46">
        <v>45023.9051116357</v>
      </c>
      <c r="G43" s="46">
        <v>43965.9243903366</v>
      </c>
      <c r="H43" s="46">
        <v>42604.4653764291</v>
      </c>
      <c r="I43" s="46">
        <v>41067.574993886301</v>
      </c>
      <c r="J43" s="45">
        <v>43173.348350491397</v>
      </c>
      <c r="K43" s="45">
        <v>42476.803156526301</v>
      </c>
      <c r="L43" s="45">
        <v>43989.557038611601</v>
      </c>
      <c r="M43" s="45">
        <v>42684.019095234602</v>
      </c>
      <c r="N43" s="46">
        <v>45904.388006687397</v>
      </c>
      <c r="O43" s="46">
        <v>47080.219334425303</v>
      </c>
      <c r="P43" s="46">
        <v>45477.178693351598</v>
      </c>
      <c r="Q43" s="46">
        <v>45480.151810741903</v>
      </c>
      <c r="R43" s="45">
        <v>43339.899120972201</v>
      </c>
      <c r="S43" s="45">
        <v>43139.323440212604</v>
      </c>
      <c r="T43" s="45">
        <v>44060.231300825202</v>
      </c>
      <c r="U43" s="45">
        <v>42315.000160533098</v>
      </c>
      <c r="V43" s="46">
        <v>47480.9053313361</v>
      </c>
      <c r="W43" s="46">
        <v>47393.440343091403</v>
      </c>
      <c r="X43" s="46">
        <v>46045.307617087601</v>
      </c>
      <c r="Y43" s="46">
        <v>47057.893060832597</v>
      </c>
    </row>
    <row r="44" spans="1:25" ht="15" customHeight="1" x14ac:dyDescent="0.2">
      <c r="A44" s="40">
        <v>40</v>
      </c>
      <c r="B44" s="45">
        <v>39370.609067867903</v>
      </c>
      <c r="C44" s="45">
        <v>41108.9350294463</v>
      </c>
      <c r="D44" s="45">
        <v>40609.481832491998</v>
      </c>
      <c r="E44" s="45">
        <v>41175.460883878302</v>
      </c>
      <c r="F44" s="46">
        <v>45078.602777600398</v>
      </c>
      <c r="G44" s="46">
        <v>44059.489665054003</v>
      </c>
      <c r="H44" s="46">
        <v>42725.142250358702</v>
      </c>
      <c r="I44" s="46">
        <v>41150.350250004201</v>
      </c>
      <c r="J44" s="45">
        <v>44017.528819714098</v>
      </c>
      <c r="K44" s="45">
        <v>43246.233938288002</v>
      </c>
      <c r="L44" s="45">
        <v>44764.858253959901</v>
      </c>
      <c r="M44" s="45">
        <v>43438.233897320999</v>
      </c>
      <c r="N44" s="46">
        <v>46222.553225082098</v>
      </c>
      <c r="O44" s="46">
        <v>47381.061687649701</v>
      </c>
      <c r="P44" s="46">
        <v>45769.146603833397</v>
      </c>
      <c r="Q44" s="46">
        <v>45798.871495433297</v>
      </c>
      <c r="R44" s="45">
        <v>43671.141777811899</v>
      </c>
      <c r="S44" s="45">
        <v>43454.858455898699</v>
      </c>
      <c r="T44" s="45">
        <v>44415.3274556123</v>
      </c>
      <c r="U44" s="45">
        <v>42672.545634536</v>
      </c>
      <c r="V44" s="46">
        <v>47655.719020107899</v>
      </c>
      <c r="W44" s="46">
        <v>47509.049111387401</v>
      </c>
      <c r="X44" s="46">
        <v>46200.386267725902</v>
      </c>
      <c r="Y44" s="46">
        <v>47209.0058960026</v>
      </c>
    </row>
    <row r="45" spans="1:25" s="35" customFormat="1" ht="15" customHeight="1" x14ac:dyDescent="0.2">
      <c r="B45" s="47" t="s">
        <v>76</v>
      </c>
      <c r="C45" s="47"/>
      <c r="D45" s="47"/>
      <c r="E45" s="47"/>
      <c r="F45" s="47"/>
      <c r="G45" s="47"/>
      <c r="H45" s="47"/>
      <c r="I45" s="47"/>
      <c r="J45" s="48" t="s">
        <v>77</v>
      </c>
      <c r="K45" s="48"/>
      <c r="L45" s="48"/>
      <c r="M45" s="48"/>
      <c r="N45" s="48"/>
      <c r="O45" s="48"/>
      <c r="P45" s="48"/>
      <c r="Q45" s="48"/>
      <c r="R45" s="49" t="s">
        <v>78</v>
      </c>
      <c r="S45" s="49"/>
      <c r="T45" s="49"/>
      <c r="U45" s="49"/>
      <c r="V45" s="49"/>
      <c r="W45" s="49"/>
      <c r="X45" s="49"/>
      <c r="Y45" s="49"/>
    </row>
    <row r="46" spans="1:25" ht="15" customHeight="1" x14ac:dyDescent="0.2">
      <c r="B46" s="41" t="s">
        <v>51</v>
      </c>
      <c r="F46" s="41" t="s">
        <v>52</v>
      </c>
      <c r="J46" s="41" t="s">
        <v>51</v>
      </c>
      <c r="N46" s="41" t="s">
        <v>52</v>
      </c>
      <c r="R46" s="41" t="s">
        <v>51</v>
      </c>
      <c r="V46" s="41" t="s">
        <v>52</v>
      </c>
    </row>
    <row r="48" spans="1:25" ht="15" customHeight="1" x14ac:dyDescent="0.2">
      <c r="B48" s="41" t="s">
        <v>79</v>
      </c>
    </row>
  </sheetData>
  <printOptions headings="1" gridLines="1"/>
  <pageMargins left="0" right="0" top="0" bottom="0" header="0" footer="0"/>
  <pageSetup paperSize="0" scale="0" pageOrder="overThenDown" orientation="portrait" blackAndWhite="1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4986-CB56-8F41-869B-8BF2E3C6A5DB}">
  <dimension ref="B2:O34"/>
  <sheetViews>
    <sheetView workbookViewId="0">
      <selection activeCell="B3" sqref="B3"/>
    </sheetView>
  </sheetViews>
  <sheetFormatPr baseColWidth="10" defaultColWidth="11.1640625" defaultRowHeight="15" x14ac:dyDescent="0.2"/>
  <cols>
    <col min="1" max="3" width="11.1640625" style="35"/>
    <col min="4" max="4" width="22.5" style="35" customWidth="1"/>
    <col min="5" max="10" width="11.1640625" style="35"/>
    <col min="11" max="11" width="14" style="35" customWidth="1"/>
    <col min="12" max="12" width="13.83203125" style="35" customWidth="1"/>
    <col min="13" max="13" width="16.6640625" style="35" customWidth="1"/>
    <col min="14" max="14" width="13.33203125" style="35" customWidth="1"/>
    <col min="15" max="16384" width="11.1640625" style="35"/>
  </cols>
  <sheetData>
    <row r="2" spans="2:15" x14ac:dyDescent="0.2">
      <c r="B2" s="34" t="s">
        <v>80</v>
      </c>
    </row>
    <row r="5" spans="2:15" x14ac:dyDescent="0.2">
      <c r="C5" s="36" t="s">
        <v>81</v>
      </c>
      <c r="D5" s="36" t="s">
        <v>63</v>
      </c>
      <c r="E5" s="36" t="s">
        <v>64</v>
      </c>
      <c r="F5" s="37" t="s">
        <v>65</v>
      </c>
      <c r="G5" s="37" t="s">
        <v>66</v>
      </c>
      <c r="H5" s="37" t="s">
        <v>67</v>
      </c>
      <c r="I5" s="37" t="s">
        <v>68</v>
      </c>
      <c r="J5" s="36"/>
      <c r="K5" s="36" t="s">
        <v>69</v>
      </c>
      <c r="L5" s="36" t="s">
        <v>70</v>
      </c>
      <c r="M5" s="36" t="s">
        <v>71</v>
      </c>
      <c r="N5" s="36" t="s">
        <v>70</v>
      </c>
      <c r="O5" s="36"/>
    </row>
    <row r="6" spans="2:15" x14ac:dyDescent="0.2">
      <c r="C6" s="35" t="s">
        <v>82</v>
      </c>
      <c r="D6" s="35" t="s">
        <v>51</v>
      </c>
      <c r="E6" s="50" t="s">
        <v>83</v>
      </c>
      <c r="F6" s="50">
        <v>1.2411099999999999E-3</v>
      </c>
      <c r="G6" s="50">
        <v>183354</v>
      </c>
      <c r="H6" s="50">
        <v>10496.2</v>
      </c>
      <c r="I6" s="50">
        <f>G6/H6</f>
        <v>17.468607686591337</v>
      </c>
      <c r="K6" s="35">
        <f>AVERAGE(F6:F9)</f>
        <v>1.2462E-3</v>
      </c>
      <c r="L6" s="35">
        <f>_xlfn.STDEV.P(F6:F9)</f>
        <v>5.1702590360638556E-5</v>
      </c>
      <c r="M6" s="35">
        <f>AVERAGE(I6:I9)</f>
        <v>17.646450247271549</v>
      </c>
      <c r="N6" s="35">
        <f>_xlfn.STDEV.P(I6:I9)</f>
        <v>0.2026322688026474</v>
      </c>
    </row>
    <row r="7" spans="2:15" x14ac:dyDescent="0.2">
      <c r="C7" s="35" t="s">
        <v>84</v>
      </c>
      <c r="E7" s="50" t="s">
        <v>85</v>
      </c>
      <c r="F7" s="50">
        <v>1.29692E-3</v>
      </c>
      <c r="G7" s="50">
        <v>191770</v>
      </c>
      <c r="H7" s="50">
        <v>10945.2</v>
      </c>
      <c r="I7" s="50">
        <f>G7/H7</f>
        <v>17.520922413478054</v>
      </c>
    </row>
    <row r="8" spans="2:15" x14ac:dyDescent="0.2">
      <c r="E8" s="50" t="s">
        <v>86</v>
      </c>
      <c r="F8" s="50">
        <v>1.1640000000000001E-3</v>
      </c>
      <c r="G8" s="50">
        <v>189976</v>
      </c>
      <c r="H8" s="50">
        <v>10788</v>
      </c>
      <c r="I8" s="50">
        <f>G8/H8</f>
        <v>17.609936967000372</v>
      </c>
    </row>
    <row r="9" spans="2:15" x14ac:dyDescent="0.2">
      <c r="E9" s="50" t="s">
        <v>87</v>
      </c>
      <c r="F9" s="50">
        <v>1.2827699999999999E-3</v>
      </c>
      <c r="G9" s="50">
        <v>194524</v>
      </c>
      <c r="H9" s="50">
        <v>10815.1</v>
      </c>
      <c r="I9" s="50">
        <f>G9/H9</f>
        <v>17.986333922016438</v>
      </c>
    </row>
    <row r="11" spans="2:15" x14ac:dyDescent="0.2">
      <c r="D11" s="35" t="s">
        <v>52</v>
      </c>
      <c r="E11" s="51" t="s">
        <v>83</v>
      </c>
      <c r="F11" s="51">
        <v>5.5431599999999998E-2</v>
      </c>
      <c r="G11" s="51">
        <v>162306</v>
      </c>
      <c r="H11" s="51">
        <v>16465.900000000001</v>
      </c>
      <c r="I11" s="51">
        <f>G11/H11</f>
        <v>9.8570986098543045</v>
      </c>
      <c r="K11" s="35">
        <f>AVERAGE(F11:F14)</f>
        <v>5.137895E-2</v>
      </c>
      <c r="L11" s="35">
        <f>_xlfn.STDEV.P(F11:F14)</f>
        <v>3.145740224891432E-3</v>
      </c>
      <c r="M11" s="35">
        <f t="shared" ref="M11:M31" si="0">AVERAGE(I11:I14)</f>
        <v>9.8258655583867807</v>
      </c>
      <c r="N11" s="35">
        <f t="shared" ref="N11:N31" si="1">_xlfn.STDEV.P(I11:I14)</f>
        <v>2.6815440988746837E-2</v>
      </c>
    </row>
    <row r="12" spans="2:15" x14ac:dyDescent="0.2">
      <c r="E12" s="51" t="s">
        <v>85</v>
      </c>
      <c r="F12" s="51">
        <v>5.3383300000000002E-2</v>
      </c>
      <c r="G12" s="51">
        <v>158494</v>
      </c>
      <c r="H12" s="51">
        <v>16094.6</v>
      </c>
      <c r="I12" s="51">
        <f>G12/H12</f>
        <v>9.8476507648528084</v>
      </c>
    </row>
    <row r="13" spans="2:15" x14ac:dyDescent="0.2">
      <c r="E13" s="51" t="s">
        <v>86</v>
      </c>
      <c r="F13" s="51">
        <v>4.7718900000000002E-2</v>
      </c>
      <c r="G13" s="51">
        <v>153325</v>
      </c>
      <c r="H13" s="51">
        <v>15641.3</v>
      </c>
      <c r="I13" s="51">
        <f>G13/H13</f>
        <v>9.8025739548503008</v>
      </c>
    </row>
    <row r="14" spans="2:15" x14ac:dyDescent="0.2">
      <c r="E14" s="51" t="s">
        <v>87</v>
      </c>
      <c r="F14" s="51">
        <v>4.8981999999999998E-2</v>
      </c>
      <c r="G14" s="51">
        <v>147763</v>
      </c>
      <c r="H14" s="51">
        <v>15083.8</v>
      </c>
      <c r="I14" s="51">
        <f>G14/H14</f>
        <v>9.7961389039897107</v>
      </c>
    </row>
    <row r="16" spans="2:15" x14ac:dyDescent="0.2">
      <c r="C16" s="35" t="s">
        <v>88</v>
      </c>
      <c r="D16" s="35" t="s">
        <v>51</v>
      </c>
      <c r="E16" s="50" t="s">
        <v>83</v>
      </c>
      <c r="F16" s="50">
        <v>3.8549700000000001E-5</v>
      </c>
      <c r="G16" s="50">
        <v>211969</v>
      </c>
      <c r="H16" s="50">
        <v>12042.3</v>
      </c>
      <c r="I16" s="50">
        <f>G16/H16</f>
        <v>17.602036155883845</v>
      </c>
      <c r="K16" s="35">
        <f>AVERAGE(F16:F19)</f>
        <v>3.9539175000000001E-5</v>
      </c>
      <c r="L16" s="35">
        <f>_xlfn.STDEV.P(F16:F19)</f>
        <v>1.5797475358027952E-6</v>
      </c>
      <c r="M16" s="35">
        <f t="shared" si="0"/>
        <v>17.62218388126373</v>
      </c>
      <c r="N16" s="35">
        <f t="shared" si="1"/>
        <v>6.5272703372181023E-2</v>
      </c>
    </row>
    <row r="17" spans="3:14" x14ac:dyDescent="0.2">
      <c r="C17" s="35" t="s">
        <v>89</v>
      </c>
      <c r="E17" s="50" t="s">
        <v>85</v>
      </c>
      <c r="F17" s="50">
        <v>3.9080199999999999E-5</v>
      </c>
      <c r="G17" s="50">
        <v>208336</v>
      </c>
      <c r="H17" s="50">
        <v>11829.1</v>
      </c>
      <c r="I17" s="50">
        <f>G17/H17</f>
        <v>17.612159843098798</v>
      </c>
    </row>
    <row r="18" spans="3:14" x14ac:dyDescent="0.2">
      <c r="E18" s="50" t="s">
        <v>86</v>
      </c>
      <c r="F18" s="50">
        <v>4.2231100000000003E-5</v>
      </c>
      <c r="G18" s="50">
        <v>216180</v>
      </c>
      <c r="H18" s="50">
        <v>12195</v>
      </c>
      <c r="I18" s="50">
        <f>G18/H18</f>
        <v>17.726937269372694</v>
      </c>
    </row>
    <row r="19" spans="3:14" x14ac:dyDescent="0.2">
      <c r="E19" s="50" t="s">
        <v>87</v>
      </c>
      <c r="F19" s="50">
        <v>3.82957E-5</v>
      </c>
      <c r="G19" s="50">
        <v>209013</v>
      </c>
      <c r="H19" s="50">
        <v>11911.2</v>
      </c>
      <c r="I19" s="50">
        <f>G19/H19</f>
        <v>17.547602256699577</v>
      </c>
    </row>
    <row r="21" spans="3:14" x14ac:dyDescent="0.2">
      <c r="D21" s="35" t="s">
        <v>52</v>
      </c>
      <c r="E21" s="51" t="s">
        <v>83</v>
      </c>
      <c r="F21" s="51">
        <v>3.6379000000000001E-4</v>
      </c>
      <c r="G21" s="51">
        <v>157411</v>
      </c>
      <c r="H21" s="51">
        <v>18216.599999999999</v>
      </c>
      <c r="I21" s="51">
        <f>G21/H21</f>
        <v>8.6410746242438226</v>
      </c>
      <c r="K21" s="35">
        <f>AVERAGE(F21:F24)</f>
        <v>3.6364500000000001E-4</v>
      </c>
      <c r="L21" s="35">
        <f>_xlfn.STDEV.P(F21:F24)</f>
        <v>7.1532573698979909E-6</v>
      </c>
      <c r="M21" s="35">
        <f t="shared" si="0"/>
        <v>8.5457730195992667</v>
      </c>
      <c r="N21" s="35">
        <f t="shared" si="1"/>
        <v>5.7657782496469592E-2</v>
      </c>
    </row>
    <row r="22" spans="3:14" x14ac:dyDescent="0.2">
      <c r="E22" s="51" t="s">
        <v>85</v>
      </c>
      <c r="F22" s="51">
        <v>3.7467799999999998E-4</v>
      </c>
      <c r="G22" s="51">
        <v>160400</v>
      </c>
      <c r="H22" s="51">
        <v>18890.400000000001</v>
      </c>
      <c r="I22" s="51">
        <f>G22/H22</f>
        <v>8.4910854190488276</v>
      </c>
    </row>
    <row r="23" spans="3:14" x14ac:dyDescent="0.2">
      <c r="E23" s="51" t="s">
        <v>86</v>
      </c>
      <c r="F23" s="51">
        <v>3.6125399999999998E-4</v>
      </c>
      <c r="G23" s="51">
        <v>155215</v>
      </c>
      <c r="H23" s="51">
        <v>18175.900000000001</v>
      </c>
      <c r="I23" s="51">
        <f>G23/H23</f>
        <v>8.5396046413107456</v>
      </c>
    </row>
    <row r="24" spans="3:14" x14ac:dyDescent="0.2">
      <c r="E24" s="51" t="s">
        <v>87</v>
      </c>
      <c r="F24" s="51">
        <v>3.54858E-4</v>
      </c>
      <c r="G24" s="51">
        <v>155050</v>
      </c>
      <c r="H24" s="51">
        <v>18216.900000000001</v>
      </c>
      <c r="I24" s="51">
        <f>G24/H24</f>
        <v>8.5113273937936746</v>
      </c>
    </row>
    <row r="26" spans="3:14" x14ac:dyDescent="0.2">
      <c r="C26" s="35" t="s">
        <v>90</v>
      </c>
      <c r="D26" s="35" t="s">
        <v>51</v>
      </c>
      <c r="E26" s="50" t="s">
        <v>83</v>
      </c>
      <c r="F26" s="50">
        <v>5.9568800000000003E-4</v>
      </c>
      <c r="G26" s="50">
        <v>203189</v>
      </c>
      <c r="H26" s="50">
        <v>11716.2</v>
      </c>
      <c r="I26" s="50">
        <f>G26/H26</f>
        <v>17.342568409552584</v>
      </c>
      <c r="K26" s="35">
        <f>AVERAGE(F26:F29)</f>
        <v>6.2109100000000005E-4</v>
      </c>
      <c r="L26" s="35">
        <f>_xlfn.STDEV.P(F26:F29)</f>
        <v>2.4157079324703133E-5</v>
      </c>
      <c r="M26" s="35">
        <f t="shared" si="0"/>
        <v>17.724504806664978</v>
      </c>
      <c r="N26" s="35">
        <f t="shared" si="1"/>
        <v>0.32518799660100201</v>
      </c>
    </row>
    <row r="27" spans="3:14" x14ac:dyDescent="0.2">
      <c r="E27" s="50" t="s">
        <v>85</v>
      </c>
      <c r="F27" s="50">
        <v>6.1022400000000003E-4</v>
      </c>
      <c r="G27" s="50">
        <v>202773</v>
      </c>
      <c r="H27" s="50">
        <v>11609</v>
      </c>
      <c r="I27" s="50">
        <f>G27/H27</f>
        <v>17.466879145490569</v>
      </c>
    </row>
    <row r="28" spans="3:14" x14ac:dyDescent="0.2">
      <c r="E28" s="50" t="s">
        <v>86</v>
      </c>
      <c r="F28" s="50">
        <v>6.6059300000000001E-4</v>
      </c>
      <c r="G28" s="50">
        <v>209719</v>
      </c>
      <c r="H28" s="50">
        <v>11658.5</v>
      </c>
      <c r="I28" s="50">
        <f>G28/H28</f>
        <v>17.988506240082344</v>
      </c>
    </row>
    <row r="29" spans="3:14" x14ac:dyDescent="0.2">
      <c r="E29" s="50" t="s">
        <v>87</v>
      </c>
      <c r="F29" s="50">
        <v>6.1785900000000001E-4</v>
      </c>
      <c r="G29" s="50">
        <v>201937</v>
      </c>
      <c r="H29" s="50">
        <v>11156.7</v>
      </c>
      <c r="I29" s="50">
        <f>G29/H29</f>
        <v>18.100065431534414</v>
      </c>
    </row>
    <row r="31" spans="3:14" x14ac:dyDescent="0.2">
      <c r="D31" s="35" t="s">
        <v>52</v>
      </c>
      <c r="E31" s="51" t="s">
        <v>83</v>
      </c>
      <c r="F31" s="51">
        <v>2.6610100000000001E-2</v>
      </c>
      <c r="G31" s="51">
        <v>177642</v>
      </c>
      <c r="H31" s="51">
        <v>16334.7</v>
      </c>
      <c r="I31" s="51">
        <f>G31/H31</f>
        <v>10.87513085639773</v>
      </c>
      <c r="K31" s="35">
        <f>AVERAGE(F31:F34)</f>
        <v>2.5898274999999998E-2</v>
      </c>
      <c r="L31" s="35">
        <f>_xlfn.STDEV.P(F31:F34)</f>
        <v>4.6489288215136254E-4</v>
      </c>
      <c r="M31" s="35">
        <f t="shared" si="0"/>
        <v>10.378020204885781</v>
      </c>
      <c r="N31" s="35">
        <f t="shared" si="1"/>
        <v>0.32735932505133875</v>
      </c>
    </row>
    <row r="32" spans="3:14" x14ac:dyDescent="0.2">
      <c r="E32" s="51" t="s">
        <v>85</v>
      </c>
      <c r="F32" s="51">
        <v>2.5385899999999999E-2</v>
      </c>
      <c r="G32" s="51">
        <v>172923</v>
      </c>
      <c r="H32" s="51">
        <v>16983.8</v>
      </c>
      <c r="I32" s="51">
        <f>G32/H32</f>
        <v>10.181643683981205</v>
      </c>
    </row>
    <row r="33" spans="5:9" x14ac:dyDescent="0.2">
      <c r="E33" s="51" t="s">
        <v>86</v>
      </c>
      <c r="F33" s="51">
        <v>2.5604399999999999E-2</v>
      </c>
      <c r="G33" s="51">
        <v>169654</v>
      </c>
      <c r="H33" s="51">
        <v>16236.8</v>
      </c>
      <c r="I33" s="51">
        <f>G33/H33</f>
        <v>10.44873374063855</v>
      </c>
    </row>
    <row r="34" spans="5:9" x14ac:dyDescent="0.2">
      <c r="E34" s="51" t="s">
        <v>87</v>
      </c>
      <c r="F34" s="51">
        <v>2.5992700000000001E-2</v>
      </c>
      <c r="G34" s="51">
        <v>170518</v>
      </c>
      <c r="H34" s="51">
        <v>17040.599999999999</v>
      </c>
      <c r="I34" s="51">
        <f>G34/H34</f>
        <v>10.00657253852564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DB13-CF5A-8442-AF9B-75D20D9C737E}">
  <dimension ref="A1:J46"/>
  <sheetViews>
    <sheetView workbookViewId="0">
      <selection activeCell="A3" sqref="A3"/>
    </sheetView>
  </sheetViews>
  <sheetFormatPr baseColWidth="10" defaultRowHeight="15" x14ac:dyDescent="0.2"/>
  <sheetData>
    <row r="1" spans="1:10" x14ac:dyDescent="0.2">
      <c r="B1" s="1" t="s">
        <v>91</v>
      </c>
    </row>
    <row r="2" spans="1:10" x14ac:dyDescent="0.2">
      <c r="B2" s="1" t="s">
        <v>92</v>
      </c>
    </row>
    <row r="5" spans="1:10" x14ac:dyDescent="0.2">
      <c r="A5" t="s">
        <v>12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93</v>
      </c>
    </row>
    <row r="6" spans="1:10" x14ac:dyDescent="0.2">
      <c r="A6">
        <v>1</v>
      </c>
      <c r="B6">
        <v>86.76</v>
      </c>
      <c r="C6">
        <v>87.94</v>
      </c>
      <c r="D6">
        <v>88.83</v>
      </c>
      <c r="E6">
        <v>91.46</v>
      </c>
      <c r="F6">
        <v>87.89</v>
      </c>
      <c r="G6">
        <v>92.24</v>
      </c>
      <c r="H6">
        <v>79.7</v>
      </c>
      <c r="I6">
        <v>88.58</v>
      </c>
      <c r="J6">
        <v>79.11</v>
      </c>
    </row>
    <row r="7" spans="1:10" x14ac:dyDescent="0.2">
      <c r="A7">
        <v>2</v>
      </c>
      <c r="B7">
        <v>71.680000000000007</v>
      </c>
      <c r="C7">
        <v>70.319999999999993</v>
      </c>
      <c r="D7">
        <v>71.38</v>
      </c>
      <c r="E7">
        <v>72.75</v>
      </c>
      <c r="F7">
        <v>69.400000000000006</v>
      </c>
      <c r="G7">
        <v>78.75</v>
      </c>
      <c r="H7">
        <v>69.64</v>
      </c>
      <c r="I7">
        <v>75.040000000000006</v>
      </c>
      <c r="J7">
        <v>70.25</v>
      </c>
    </row>
    <row r="8" spans="1:10" x14ac:dyDescent="0.2">
      <c r="A8">
        <v>3</v>
      </c>
      <c r="B8">
        <v>51.91</v>
      </c>
      <c r="C8">
        <v>50.16</v>
      </c>
      <c r="D8">
        <v>51.17</v>
      </c>
      <c r="E8">
        <v>51.09</v>
      </c>
      <c r="F8">
        <v>51.59</v>
      </c>
      <c r="G8">
        <v>55.78</v>
      </c>
      <c r="H8">
        <v>56.11</v>
      </c>
      <c r="I8">
        <v>55.15</v>
      </c>
      <c r="J8">
        <v>53.82</v>
      </c>
    </row>
    <row r="9" spans="1:10" x14ac:dyDescent="0.2">
      <c r="A9">
        <v>4</v>
      </c>
      <c r="B9">
        <v>39.17</v>
      </c>
      <c r="C9">
        <v>41.21</v>
      </c>
      <c r="D9">
        <v>39.18</v>
      </c>
      <c r="E9">
        <v>41.29</v>
      </c>
      <c r="F9">
        <v>39.31</v>
      </c>
      <c r="G9">
        <v>41.63</v>
      </c>
      <c r="H9">
        <v>44.04</v>
      </c>
      <c r="I9">
        <v>42.38</v>
      </c>
      <c r="J9">
        <v>36.03</v>
      </c>
    </row>
    <row r="10" spans="1:10" x14ac:dyDescent="0.2">
      <c r="A10">
        <v>5</v>
      </c>
      <c r="B10">
        <v>21.38</v>
      </c>
      <c r="C10">
        <v>21.3</v>
      </c>
      <c r="D10">
        <v>21.31</v>
      </c>
      <c r="E10">
        <v>20.84</v>
      </c>
      <c r="F10">
        <v>24.49</v>
      </c>
      <c r="G10">
        <v>24.69</v>
      </c>
      <c r="H10">
        <v>21.55</v>
      </c>
      <c r="I10">
        <v>24.58</v>
      </c>
      <c r="J10">
        <v>23.23</v>
      </c>
    </row>
    <row r="11" spans="1:10" x14ac:dyDescent="0.2">
      <c r="A11">
        <v>6</v>
      </c>
      <c r="B11">
        <v>7.22</v>
      </c>
      <c r="C11">
        <v>2.8</v>
      </c>
      <c r="D11">
        <v>7.27</v>
      </c>
      <c r="E11">
        <v>6.16</v>
      </c>
      <c r="F11">
        <v>6.97</v>
      </c>
      <c r="G11">
        <v>5.56</v>
      </c>
      <c r="H11">
        <v>7.47</v>
      </c>
      <c r="I11">
        <v>11.41</v>
      </c>
      <c r="J11">
        <v>14.21</v>
      </c>
    </row>
    <row r="12" spans="1:10" x14ac:dyDescent="0.2">
      <c r="A12">
        <v>7</v>
      </c>
      <c r="B12">
        <v>-7.19</v>
      </c>
      <c r="C12">
        <v>-4.4800000000000004</v>
      </c>
      <c r="D12">
        <v>-4.12</v>
      </c>
      <c r="E12">
        <v>-5.73</v>
      </c>
      <c r="F12">
        <v>-8.33</v>
      </c>
      <c r="G12">
        <v>-7.1</v>
      </c>
      <c r="H12">
        <v>-2.02</v>
      </c>
      <c r="I12">
        <v>-3.78</v>
      </c>
      <c r="J12">
        <v>-4.3099999999999996</v>
      </c>
    </row>
    <row r="13" spans="1:10" x14ac:dyDescent="0.2">
      <c r="A13">
        <v>8</v>
      </c>
      <c r="B13">
        <v>-18.21</v>
      </c>
      <c r="C13">
        <v>-15.03</v>
      </c>
      <c r="D13">
        <v>-19.04</v>
      </c>
      <c r="E13">
        <v>-16.53</v>
      </c>
      <c r="F13">
        <v>-21.73</v>
      </c>
      <c r="G13">
        <v>-20.399999999999999</v>
      </c>
      <c r="H13">
        <v>-15.44</v>
      </c>
      <c r="I13">
        <v>-12.96</v>
      </c>
      <c r="J13">
        <v>-12.63</v>
      </c>
    </row>
    <row r="14" spans="1:10" x14ac:dyDescent="0.2">
      <c r="A14">
        <v>9</v>
      </c>
      <c r="B14">
        <v>-32.159999999999997</v>
      </c>
      <c r="C14">
        <v>-27.02</v>
      </c>
      <c r="D14">
        <v>-23.66</v>
      </c>
      <c r="E14">
        <v>-31.86</v>
      </c>
      <c r="F14">
        <v>-28.95</v>
      </c>
      <c r="G14">
        <v>-30.54</v>
      </c>
      <c r="H14">
        <v>-26.56</v>
      </c>
      <c r="I14">
        <v>-31.71</v>
      </c>
      <c r="J14">
        <v>-26.7</v>
      </c>
    </row>
    <row r="15" spans="1:10" x14ac:dyDescent="0.2">
      <c r="A15">
        <v>10</v>
      </c>
      <c r="B15">
        <v>-38.97</v>
      </c>
      <c r="C15">
        <v>-39.409999999999997</v>
      </c>
      <c r="D15">
        <v>-39.61</v>
      </c>
      <c r="E15">
        <v>-40.479999999999997</v>
      </c>
      <c r="F15">
        <v>-35.729999999999997</v>
      </c>
      <c r="G15">
        <v>-41.86</v>
      </c>
      <c r="H15">
        <v>-37.17</v>
      </c>
      <c r="I15">
        <v>-34.24</v>
      </c>
      <c r="J15">
        <v>-34.75</v>
      </c>
    </row>
    <row r="16" spans="1:10" x14ac:dyDescent="0.2">
      <c r="A16">
        <v>11</v>
      </c>
      <c r="B16">
        <v>-31.12</v>
      </c>
      <c r="C16">
        <v>-32.159999999999997</v>
      </c>
      <c r="D16">
        <v>-33.47</v>
      </c>
      <c r="E16">
        <v>-28.86</v>
      </c>
      <c r="F16">
        <v>-33.25</v>
      </c>
      <c r="G16">
        <v>-41.77</v>
      </c>
      <c r="H16">
        <v>-40.479999999999997</v>
      </c>
      <c r="I16">
        <v>-41.67</v>
      </c>
      <c r="J16">
        <v>-42.17</v>
      </c>
    </row>
    <row r="17" spans="1:10" x14ac:dyDescent="0.2">
      <c r="A17">
        <v>12</v>
      </c>
      <c r="B17">
        <v>-20.61</v>
      </c>
      <c r="C17">
        <v>-20.04</v>
      </c>
      <c r="D17">
        <v>-20.05</v>
      </c>
      <c r="E17">
        <v>-22.69</v>
      </c>
      <c r="F17">
        <v>-22.87</v>
      </c>
      <c r="G17">
        <v>-21.83</v>
      </c>
      <c r="H17">
        <v>-35.31</v>
      </c>
      <c r="I17">
        <v>-36.43</v>
      </c>
      <c r="J17">
        <v>-36.47</v>
      </c>
    </row>
    <row r="18" spans="1:10" x14ac:dyDescent="0.2">
      <c r="A18">
        <v>13</v>
      </c>
      <c r="B18">
        <v>25.05</v>
      </c>
      <c r="C18">
        <v>23.98</v>
      </c>
      <c r="D18">
        <v>20.7</v>
      </c>
      <c r="E18">
        <v>22.13</v>
      </c>
      <c r="F18">
        <v>25.33</v>
      </c>
      <c r="G18">
        <v>30.26</v>
      </c>
      <c r="H18">
        <v>-13.02</v>
      </c>
      <c r="I18">
        <v>-18.39</v>
      </c>
      <c r="J18">
        <v>-13.71</v>
      </c>
    </row>
    <row r="19" spans="1:10" x14ac:dyDescent="0.2">
      <c r="A19">
        <v>14</v>
      </c>
      <c r="B19">
        <v>117.54</v>
      </c>
      <c r="C19">
        <v>117.07</v>
      </c>
      <c r="D19">
        <v>121.23</v>
      </c>
      <c r="E19">
        <v>121.26</v>
      </c>
      <c r="F19">
        <v>119.58</v>
      </c>
      <c r="G19">
        <v>126.6</v>
      </c>
      <c r="H19">
        <v>29.05</v>
      </c>
      <c r="I19">
        <v>30.4</v>
      </c>
      <c r="J19">
        <v>29.18</v>
      </c>
    </row>
    <row r="20" spans="1:10" x14ac:dyDescent="0.2">
      <c r="A20">
        <v>15</v>
      </c>
      <c r="B20">
        <v>296.24</v>
      </c>
      <c r="C20">
        <v>295.33999999999997</v>
      </c>
      <c r="D20">
        <v>293.83</v>
      </c>
      <c r="E20">
        <v>303.3</v>
      </c>
      <c r="F20">
        <v>298.67</v>
      </c>
      <c r="G20">
        <v>324.27999999999997</v>
      </c>
      <c r="H20">
        <v>129.47999999999999</v>
      </c>
      <c r="I20">
        <v>133.88</v>
      </c>
      <c r="J20">
        <v>125.8</v>
      </c>
    </row>
    <row r="21" spans="1:10" x14ac:dyDescent="0.2">
      <c r="A21">
        <v>16</v>
      </c>
      <c r="B21">
        <v>618.54999999999995</v>
      </c>
      <c r="C21">
        <v>633.29</v>
      </c>
      <c r="D21">
        <v>633.15</v>
      </c>
      <c r="E21">
        <v>646.04999999999995</v>
      </c>
      <c r="F21">
        <v>640.36</v>
      </c>
      <c r="G21">
        <v>690.11</v>
      </c>
      <c r="H21">
        <v>320.02999999999997</v>
      </c>
      <c r="I21">
        <v>339.59</v>
      </c>
      <c r="J21">
        <v>327.06</v>
      </c>
    </row>
    <row r="22" spans="1:10" x14ac:dyDescent="0.2">
      <c r="A22">
        <v>17</v>
      </c>
      <c r="B22">
        <v>1235.8499999999999</v>
      </c>
      <c r="C22">
        <v>1248.5999999999999</v>
      </c>
      <c r="D22">
        <v>1255.1500000000001</v>
      </c>
      <c r="E22">
        <v>1283.19</v>
      </c>
      <c r="F22">
        <v>1263.54</v>
      </c>
      <c r="G22">
        <v>1367.35</v>
      </c>
      <c r="H22">
        <v>684.16</v>
      </c>
      <c r="I22">
        <v>717.21</v>
      </c>
      <c r="J22">
        <v>687.35</v>
      </c>
    </row>
    <row r="23" spans="1:10" x14ac:dyDescent="0.2">
      <c r="A23">
        <v>18</v>
      </c>
      <c r="B23">
        <v>2295</v>
      </c>
      <c r="C23">
        <v>2331.4299999999998</v>
      </c>
      <c r="D23">
        <v>2340.21</v>
      </c>
      <c r="E23">
        <v>2375.34</v>
      </c>
      <c r="F23">
        <v>2356.5700000000002</v>
      </c>
      <c r="G23">
        <v>2541.35</v>
      </c>
      <c r="H23">
        <v>1343.69</v>
      </c>
      <c r="I23">
        <v>1401.71</v>
      </c>
      <c r="J23">
        <v>1352.62</v>
      </c>
    </row>
    <row r="24" spans="1:10" x14ac:dyDescent="0.2">
      <c r="A24">
        <v>19</v>
      </c>
      <c r="B24">
        <v>4071.36</v>
      </c>
      <c r="C24">
        <v>4133.92</v>
      </c>
      <c r="D24">
        <v>4131.9799999999996</v>
      </c>
      <c r="E24">
        <v>4193.32</v>
      </c>
      <c r="F24">
        <v>4166.09</v>
      </c>
      <c r="G24">
        <v>4479.91</v>
      </c>
      <c r="H24">
        <v>2484.63</v>
      </c>
      <c r="I24">
        <v>2608.0100000000002</v>
      </c>
      <c r="J24">
        <v>2492.5300000000002</v>
      </c>
    </row>
    <row r="25" spans="1:10" x14ac:dyDescent="0.2">
      <c r="A25">
        <v>20</v>
      </c>
      <c r="B25">
        <v>6753.35</v>
      </c>
      <c r="C25">
        <v>6868.74</v>
      </c>
      <c r="D25">
        <v>6885.08</v>
      </c>
      <c r="E25">
        <v>6950.98</v>
      </c>
      <c r="F25">
        <v>6929.37</v>
      </c>
      <c r="G25">
        <v>7424.03</v>
      </c>
      <c r="H25">
        <v>4387.12</v>
      </c>
      <c r="I25">
        <v>4581.1499999999996</v>
      </c>
      <c r="J25">
        <v>4382.45</v>
      </c>
    </row>
    <row r="26" spans="1:10" x14ac:dyDescent="0.2">
      <c r="A26">
        <v>21</v>
      </c>
      <c r="B26">
        <v>10362.89</v>
      </c>
      <c r="C26">
        <v>10501.11</v>
      </c>
      <c r="D26">
        <v>10519.31</v>
      </c>
      <c r="E26">
        <v>10597.21</v>
      </c>
      <c r="F26">
        <v>10539.47</v>
      </c>
      <c r="G26">
        <v>11286.87</v>
      </c>
      <c r="H26">
        <v>7248.31</v>
      </c>
      <c r="I26">
        <v>7536.94</v>
      </c>
      <c r="J26">
        <v>7216.75</v>
      </c>
    </row>
    <row r="27" spans="1:10" x14ac:dyDescent="0.2">
      <c r="A27">
        <v>22</v>
      </c>
      <c r="B27">
        <v>14190.09</v>
      </c>
      <c r="C27">
        <v>14339.55</v>
      </c>
      <c r="D27">
        <v>14377.46</v>
      </c>
      <c r="E27">
        <v>14404.1</v>
      </c>
      <c r="F27">
        <v>14337.25</v>
      </c>
      <c r="G27">
        <v>15265.77</v>
      </c>
      <c r="H27">
        <v>10935.33</v>
      </c>
      <c r="I27">
        <v>11394.18</v>
      </c>
      <c r="J27">
        <v>10898.18</v>
      </c>
    </row>
    <row r="28" spans="1:10" x14ac:dyDescent="0.2">
      <c r="A28">
        <v>23</v>
      </c>
      <c r="B28">
        <v>17566.060000000001</v>
      </c>
      <c r="C28">
        <v>17729.16</v>
      </c>
      <c r="D28">
        <v>17763.669999999998</v>
      </c>
      <c r="E28">
        <v>17741.72</v>
      </c>
      <c r="F28">
        <v>17674.66</v>
      </c>
      <c r="G28">
        <v>18760.73</v>
      </c>
      <c r="H28">
        <v>14668.66</v>
      </c>
      <c r="I28">
        <v>15276.62</v>
      </c>
      <c r="J28">
        <v>14621.64</v>
      </c>
    </row>
    <row r="29" spans="1:10" x14ac:dyDescent="0.2">
      <c r="A29">
        <v>24</v>
      </c>
      <c r="B29">
        <v>20286.02</v>
      </c>
      <c r="C29">
        <v>20459</v>
      </c>
      <c r="D29">
        <v>20499.72</v>
      </c>
      <c r="E29">
        <v>20415.52</v>
      </c>
      <c r="F29">
        <v>20363</v>
      </c>
      <c r="G29">
        <v>21560.77</v>
      </c>
      <c r="H29">
        <v>17900.330000000002</v>
      </c>
      <c r="I29">
        <v>18673.34</v>
      </c>
      <c r="J29">
        <v>17840.810000000001</v>
      </c>
    </row>
    <row r="30" spans="1:10" x14ac:dyDescent="0.2">
      <c r="A30">
        <v>25</v>
      </c>
      <c r="B30">
        <v>22358.67</v>
      </c>
      <c r="C30">
        <v>22521.54</v>
      </c>
      <c r="D30">
        <v>22558.6</v>
      </c>
      <c r="E30">
        <v>22432.9</v>
      </c>
      <c r="F30">
        <v>22403.96</v>
      </c>
      <c r="G30">
        <v>23671.119999999999</v>
      </c>
      <c r="H30">
        <v>20421.2</v>
      </c>
      <c r="I30">
        <v>21304.49</v>
      </c>
      <c r="J30">
        <v>20350.060000000001</v>
      </c>
    </row>
    <row r="31" spans="1:10" x14ac:dyDescent="0.2">
      <c r="A31">
        <v>26</v>
      </c>
      <c r="B31">
        <v>23932.799999999999</v>
      </c>
      <c r="C31">
        <v>24107.18</v>
      </c>
      <c r="D31">
        <v>24138.66</v>
      </c>
      <c r="E31">
        <v>23972.04</v>
      </c>
      <c r="F31">
        <v>23980.28</v>
      </c>
      <c r="G31">
        <v>25297.35</v>
      </c>
      <c r="H31">
        <v>22329.91</v>
      </c>
      <c r="I31">
        <v>23280.32</v>
      </c>
      <c r="J31">
        <v>22227.31</v>
      </c>
    </row>
    <row r="32" spans="1:10" x14ac:dyDescent="0.2">
      <c r="A32">
        <v>27</v>
      </c>
      <c r="B32">
        <v>25139.9</v>
      </c>
      <c r="C32">
        <v>25302.79</v>
      </c>
      <c r="D32">
        <v>25333.31</v>
      </c>
      <c r="E32">
        <v>25134.9</v>
      </c>
      <c r="F32">
        <v>25159.29</v>
      </c>
      <c r="G32">
        <v>26543.19</v>
      </c>
      <c r="H32">
        <v>23803.53</v>
      </c>
      <c r="I32">
        <v>24764.5</v>
      </c>
      <c r="J32">
        <v>23674.07</v>
      </c>
    </row>
    <row r="33" spans="1:10" x14ac:dyDescent="0.2">
      <c r="A33">
        <v>28</v>
      </c>
      <c r="B33">
        <v>26086.73</v>
      </c>
      <c r="C33">
        <v>26243.14</v>
      </c>
      <c r="D33">
        <v>26273.54</v>
      </c>
      <c r="E33">
        <v>26065.74</v>
      </c>
      <c r="F33">
        <v>26089.200000000001</v>
      </c>
      <c r="G33">
        <v>27507.86</v>
      </c>
      <c r="H33">
        <v>24965.7</v>
      </c>
      <c r="I33">
        <v>25934.83</v>
      </c>
      <c r="J33">
        <v>24808.95</v>
      </c>
    </row>
    <row r="34" spans="1:10" x14ac:dyDescent="0.2">
      <c r="A34">
        <v>29</v>
      </c>
      <c r="B34">
        <v>26828.48</v>
      </c>
      <c r="C34">
        <v>26965.79</v>
      </c>
      <c r="D34">
        <v>27018.99</v>
      </c>
      <c r="E34">
        <v>26784.23</v>
      </c>
      <c r="F34">
        <v>26788.83</v>
      </c>
      <c r="G34">
        <v>28246.79</v>
      </c>
      <c r="H34">
        <v>25898.21</v>
      </c>
      <c r="I34">
        <v>26854.5</v>
      </c>
      <c r="J34">
        <v>25686.39</v>
      </c>
    </row>
    <row r="35" spans="1:10" x14ac:dyDescent="0.2">
      <c r="A35">
        <v>30</v>
      </c>
      <c r="B35">
        <v>27399.72</v>
      </c>
      <c r="C35">
        <v>27518.43</v>
      </c>
      <c r="D35">
        <v>27581.27</v>
      </c>
      <c r="E35">
        <v>27316.16</v>
      </c>
      <c r="F35">
        <v>27327.22</v>
      </c>
      <c r="G35">
        <v>28797.64</v>
      </c>
      <c r="H35">
        <v>26616.57</v>
      </c>
      <c r="I35">
        <v>27567.84</v>
      </c>
      <c r="J35">
        <v>26374.2</v>
      </c>
    </row>
    <row r="36" spans="1:10" x14ac:dyDescent="0.2">
      <c r="A36">
        <v>31</v>
      </c>
      <c r="B36">
        <v>27796.91</v>
      </c>
      <c r="C36">
        <v>27941.43</v>
      </c>
      <c r="D36">
        <v>27993.86</v>
      </c>
      <c r="E36">
        <v>27687.65</v>
      </c>
      <c r="F36">
        <v>27734.32</v>
      </c>
      <c r="G36">
        <v>29230.44</v>
      </c>
      <c r="H36">
        <v>27191</v>
      </c>
      <c r="I36">
        <v>28136.66</v>
      </c>
      <c r="J36">
        <v>26887.39</v>
      </c>
    </row>
    <row r="37" spans="1:10" x14ac:dyDescent="0.2">
      <c r="A37">
        <v>32</v>
      </c>
      <c r="B37">
        <v>28114.11</v>
      </c>
      <c r="C37">
        <v>28243.05</v>
      </c>
      <c r="D37">
        <v>28291.52</v>
      </c>
      <c r="E37">
        <v>27979.24</v>
      </c>
      <c r="F37">
        <v>28024.61</v>
      </c>
      <c r="G37">
        <v>29525.07</v>
      </c>
      <c r="H37">
        <v>27612.87</v>
      </c>
      <c r="I37">
        <v>28547.65</v>
      </c>
      <c r="J37">
        <v>27295.53</v>
      </c>
    </row>
    <row r="38" spans="1:10" x14ac:dyDescent="0.2">
      <c r="A38">
        <v>33</v>
      </c>
      <c r="B38">
        <v>28340</v>
      </c>
      <c r="C38">
        <v>28488.639999999999</v>
      </c>
      <c r="D38">
        <v>28506.48</v>
      </c>
      <c r="E38">
        <v>28200.87</v>
      </c>
      <c r="F38">
        <v>28251.58</v>
      </c>
      <c r="G38">
        <v>29750.62</v>
      </c>
      <c r="H38">
        <v>27940.77</v>
      </c>
      <c r="I38">
        <v>28852.36</v>
      </c>
      <c r="J38">
        <v>27589.42</v>
      </c>
    </row>
    <row r="39" spans="1:10" x14ac:dyDescent="0.2">
      <c r="A39">
        <v>34</v>
      </c>
      <c r="B39">
        <v>28524.16</v>
      </c>
      <c r="C39">
        <v>28662.38</v>
      </c>
      <c r="D39">
        <v>28648.66</v>
      </c>
      <c r="E39">
        <v>28368.66</v>
      </c>
      <c r="F39">
        <v>28402</v>
      </c>
      <c r="G39">
        <v>29925.74</v>
      </c>
      <c r="H39">
        <v>28174.83</v>
      </c>
      <c r="I39">
        <v>29076.14</v>
      </c>
      <c r="J39">
        <v>27837.17</v>
      </c>
    </row>
    <row r="40" spans="1:10" x14ac:dyDescent="0.2">
      <c r="A40">
        <v>35</v>
      </c>
      <c r="B40">
        <v>28677.47</v>
      </c>
      <c r="C40">
        <v>28795.42</v>
      </c>
      <c r="D40">
        <v>28770.99</v>
      </c>
      <c r="E40">
        <v>28485.759999999998</v>
      </c>
      <c r="F40">
        <v>28551.61</v>
      </c>
      <c r="G40">
        <v>30084.85</v>
      </c>
      <c r="H40">
        <v>28366.27</v>
      </c>
      <c r="I40">
        <v>29266.09</v>
      </c>
      <c r="J40">
        <v>28013.4</v>
      </c>
    </row>
    <row r="41" spans="1:10" x14ac:dyDescent="0.2">
      <c r="A41">
        <v>36</v>
      </c>
      <c r="B41">
        <v>28785.99</v>
      </c>
      <c r="C41">
        <v>28911.88</v>
      </c>
      <c r="D41">
        <v>28883.88</v>
      </c>
      <c r="E41">
        <v>28610.32</v>
      </c>
      <c r="F41">
        <v>28659.32</v>
      </c>
      <c r="G41">
        <v>30217.58</v>
      </c>
      <c r="H41">
        <v>28513.439999999999</v>
      </c>
      <c r="I41">
        <v>29419.15</v>
      </c>
      <c r="J41">
        <v>28144.9</v>
      </c>
    </row>
    <row r="42" spans="1:10" x14ac:dyDescent="0.2">
      <c r="A42">
        <v>37</v>
      </c>
      <c r="B42">
        <v>28874.32</v>
      </c>
      <c r="C42">
        <v>29001.27</v>
      </c>
      <c r="D42">
        <v>29016.37</v>
      </c>
      <c r="E42">
        <v>28707.06</v>
      </c>
      <c r="F42">
        <v>28753.73</v>
      </c>
      <c r="G42">
        <v>30283.23</v>
      </c>
      <c r="H42">
        <v>28635.78</v>
      </c>
      <c r="I42">
        <v>29531.69</v>
      </c>
      <c r="J42">
        <v>28231.5</v>
      </c>
    </row>
    <row r="43" spans="1:10" x14ac:dyDescent="0.2">
      <c r="A43">
        <v>38</v>
      </c>
      <c r="B43">
        <v>28931.13</v>
      </c>
      <c r="C43">
        <v>29086.62</v>
      </c>
      <c r="D43">
        <v>29090.35</v>
      </c>
      <c r="E43">
        <v>28807.43</v>
      </c>
      <c r="F43">
        <v>28820.45</v>
      </c>
      <c r="G43">
        <v>30347.38</v>
      </c>
      <c r="H43">
        <v>28744.22</v>
      </c>
      <c r="I43">
        <v>29636.57</v>
      </c>
      <c r="J43">
        <v>28327.53</v>
      </c>
    </row>
    <row r="44" spans="1:10" x14ac:dyDescent="0.2">
      <c r="A44">
        <v>39</v>
      </c>
      <c r="B44">
        <v>29008.9</v>
      </c>
      <c r="C44">
        <v>29147.759999999998</v>
      </c>
      <c r="D44">
        <v>29152.55</v>
      </c>
      <c r="E44">
        <v>28876.85</v>
      </c>
      <c r="F44">
        <v>28888.97</v>
      </c>
      <c r="G44">
        <v>30414.58</v>
      </c>
      <c r="H44">
        <v>28867.05</v>
      </c>
      <c r="I44">
        <v>29730.880000000001</v>
      </c>
      <c r="J44">
        <v>28417.360000000001</v>
      </c>
    </row>
    <row r="45" spans="1:10" x14ac:dyDescent="0.2">
      <c r="A45">
        <v>40</v>
      </c>
      <c r="B45">
        <v>29098.57</v>
      </c>
      <c r="C45">
        <v>29221.71</v>
      </c>
      <c r="D45">
        <v>29199.91</v>
      </c>
      <c r="E45">
        <v>28942.15</v>
      </c>
      <c r="F45">
        <v>28945.98</v>
      </c>
      <c r="G45">
        <v>30517.11</v>
      </c>
      <c r="H45">
        <v>28999.95</v>
      </c>
      <c r="I45">
        <v>29833.16</v>
      </c>
      <c r="J45">
        <v>28505.07</v>
      </c>
    </row>
    <row r="46" spans="1:10" x14ac:dyDescent="0.2">
      <c r="B46" s="52" t="s">
        <v>82</v>
      </c>
      <c r="C46" s="52"/>
      <c r="D46" s="52"/>
      <c r="E46" s="53" t="s">
        <v>88</v>
      </c>
      <c r="F46" s="53"/>
      <c r="G46" s="53"/>
      <c r="H46" s="54" t="s">
        <v>94</v>
      </c>
      <c r="I46" s="54"/>
      <c r="J46" s="5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DB596-D190-E841-918A-32BCD25A3566}">
  <dimension ref="B2:O15"/>
  <sheetViews>
    <sheetView workbookViewId="0">
      <selection activeCell="A2" sqref="A2"/>
    </sheetView>
  </sheetViews>
  <sheetFormatPr baseColWidth="10" defaultRowHeight="15" x14ac:dyDescent="0.2"/>
  <cols>
    <col min="3" max="9" width="12.6640625" customWidth="1"/>
    <col min="11" max="12" width="15.83203125" customWidth="1"/>
    <col min="13" max="13" width="7.33203125" customWidth="1"/>
    <col min="14" max="15" width="15.83203125" customWidth="1"/>
  </cols>
  <sheetData>
    <row r="2" spans="2:15" x14ac:dyDescent="0.2">
      <c r="B2" s="1" t="s">
        <v>95</v>
      </c>
    </row>
    <row r="6" spans="2:15" x14ac:dyDescent="0.2">
      <c r="C6" s="2" t="s">
        <v>81</v>
      </c>
      <c r="D6" s="2" t="s">
        <v>64</v>
      </c>
      <c r="E6" s="2"/>
      <c r="F6" s="55" t="s">
        <v>65</v>
      </c>
      <c r="G6" s="55" t="s">
        <v>66</v>
      </c>
      <c r="H6" s="55" t="s">
        <v>67</v>
      </c>
      <c r="I6" s="55" t="s">
        <v>96</v>
      </c>
      <c r="K6" s="2" t="s">
        <v>97</v>
      </c>
      <c r="L6" s="2" t="s">
        <v>98</v>
      </c>
      <c r="N6" s="2" t="s">
        <v>99</v>
      </c>
      <c r="O6" s="2" t="s">
        <v>98</v>
      </c>
    </row>
    <row r="7" spans="2:15" x14ac:dyDescent="0.2">
      <c r="C7" t="s">
        <v>82</v>
      </c>
      <c r="D7">
        <v>1</v>
      </c>
      <c r="F7">
        <v>2.2309699999999998E-2</v>
      </c>
      <c r="G7">
        <v>137337</v>
      </c>
      <c r="H7">
        <v>7508.46</v>
      </c>
      <c r="I7">
        <f t="shared" ref="I7:I15" si="0">G7/H7</f>
        <v>18.290967788334758</v>
      </c>
      <c r="K7">
        <f>AVERAGE(F7:F9)</f>
        <v>2.25752E-2</v>
      </c>
      <c r="L7">
        <f>_xlfn.STDEV.P(F7:F9)</f>
        <v>1.8774505763579277E-4</v>
      </c>
      <c r="N7">
        <f>AVERAGE(I7:I9)</f>
        <v>18.136187996700901</v>
      </c>
      <c r="O7">
        <f>_xlfn.STDEV.P(I7:I9)</f>
        <v>0.13050160659916044</v>
      </c>
    </row>
    <row r="8" spans="2:15" x14ac:dyDescent="0.2">
      <c r="D8">
        <v>2</v>
      </c>
      <c r="F8">
        <v>2.2705800000000002E-2</v>
      </c>
      <c r="G8">
        <v>137461</v>
      </c>
      <c r="H8">
        <v>7575.34</v>
      </c>
      <c r="I8">
        <f t="shared" si="0"/>
        <v>18.14585219937323</v>
      </c>
    </row>
    <row r="9" spans="2:15" x14ac:dyDescent="0.2">
      <c r="D9">
        <v>3</v>
      </c>
      <c r="F9">
        <v>2.27101E-2</v>
      </c>
      <c r="G9">
        <v>136887</v>
      </c>
      <c r="H9">
        <v>7616.79</v>
      </c>
      <c r="I9">
        <f t="shared" si="0"/>
        <v>17.971744002394711</v>
      </c>
    </row>
    <row r="10" spans="2:15" x14ac:dyDescent="0.2">
      <c r="C10" t="s">
        <v>88</v>
      </c>
      <c r="D10">
        <v>1</v>
      </c>
      <c r="F10">
        <v>2.3178000000000001E-2</v>
      </c>
      <c r="G10">
        <v>135278</v>
      </c>
      <c r="H10">
        <v>7557.24</v>
      </c>
      <c r="I10">
        <f t="shared" si="0"/>
        <v>17.900450428992595</v>
      </c>
      <c r="K10">
        <f>AVERAGE(F10:F12)</f>
        <v>2.3681400000000002E-2</v>
      </c>
      <c r="L10">
        <f>_xlfn.STDEV.P(F10:F12)</f>
        <v>8.5433799322438418E-4</v>
      </c>
      <c r="N10">
        <f>AVERAGE(I10:I12)</f>
        <v>17.977671731033432</v>
      </c>
      <c r="O10">
        <f>_xlfn.STDEV.P(I10:I12)</f>
        <v>5.5773014186254952E-2</v>
      </c>
    </row>
    <row r="11" spans="2:15" x14ac:dyDescent="0.2">
      <c r="D11">
        <v>2</v>
      </c>
      <c r="F11">
        <v>2.29819E-2</v>
      </c>
      <c r="G11">
        <v>135888</v>
      </c>
      <c r="H11">
        <v>7536.69</v>
      </c>
      <c r="I11">
        <f t="shared" si="0"/>
        <v>18.030196279799224</v>
      </c>
    </row>
    <row r="12" spans="2:15" x14ac:dyDescent="0.2">
      <c r="D12">
        <v>3</v>
      </c>
      <c r="F12">
        <v>2.4884300000000002E-2</v>
      </c>
      <c r="G12">
        <v>143047</v>
      </c>
      <c r="H12">
        <v>7946.01</v>
      </c>
      <c r="I12">
        <f t="shared" si="0"/>
        <v>18.002368484308477</v>
      </c>
    </row>
    <row r="13" spans="2:15" x14ac:dyDescent="0.2">
      <c r="C13" t="s">
        <v>94</v>
      </c>
      <c r="D13">
        <v>1</v>
      </c>
      <c r="F13">
        <v>1.24574E-2</v>
      </c>
      <c r="G13">
        <v>137837</v>
      </c>
      <c r="H13">
        <v>7352.41</v>
      </c>
      <c r="I13">
        <f t="shared" si="0"/>
        <v>18.747186296738075</v>
      </c>
      <c r="K13">
        <f>AVERAGE(F13:F15)</f>
        <v>1.2574933333333335E-2</v>
      </c>
      <c r="L13">
        <f>_xlfn.STDEV.P(F13:F15)</f>
        <v>2.3369041248816498E-4</v>
      </c>
      <c r="N13">
        <f>AVERAGE(I13:I15)</f>
        <v>18.153082562644993</v>
      </c>
      <c r="O13">
        <f>_xlfn.STDEV.P(I13:I15)</f>
        <v>0.42135570739645356</v>
      </c>
    </row>
    <row r="14" spans="2:15" x14ac:dyDescent="0.2">
      <c r="D14">
        <v>2</v>
      </c>
      <c r="F14">
        <v>1.29012E-2</v>
      </c>
      <c r="G14">
        <v>138893</v>
      </c>
      <c r="H14">
        <v>7795.91</v>
      </c>
      <c r="I14">
        <f t="shared" si="0"/>
        <v>17.816136923078897</v>
      </c>
    </row>
    <row r="15" spans="2:15" x14ac:dyDescent="0.2">
      <c r="D15">
        <v>3</v>
      </c>
      <c r="F15">
        <v>1.2366200000000001E-2</v>
      </c>
      <c r="G15">
        <v>133080</v>
      </c>
      <c r="H15">
        <v>7436.33</v>
      </c>
      <c r="I15">
        <f t="shared" si="0"/>
        <v>17.895924468118011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5F07-BF99-4344-A406-43D936DF8862}">
  <dimension ref="B2:O36"/>
  <sheetViews>
    <sheetView workbookViewId="0">
      <selection activeCell="A5" sqref="A5"/>
    </sheetView>
  </sheetViews>
  <sheetFormatPr baseColWidth="10" defaultRowHeight="15" x14ac:dyDescent="0.2"/>
  <sheetData>
    <row r="2" spans="2:15" x14ac:dyDescent="0.2">
      <c r="B2" s="1" t="s">
        <v>100</v>
      </c>
    </row>
    <row r="3" spans="2:15" x14ac:dyDescent="0.2">
      <c r="B3" s="1" t="s">
        <v>101</v>
      </c>
    </row>
    <row r="5" spans="2:15" x14ac:dyDescent="0.2">
      <c r="C5" t="s">
        <v>12</v>
      </c>
      <c r="D5" t="s">
        <v>27</v>
      </c>
      <c r="E5" t="s">
        <v>28</v>
      </c>
      <c r="F5" t="s">
        <v>29</v>
      </c>
      <c r="G5" t="s">
        <v>30</v>
      </c>
      <c r="H5" t="s">
        <v>35</v>
      </c>
      <c r="I5" t="s">
        <v>36</v>
      </c>
      <c r="J5" t="s">
        <v>37</v>
      </c>
      <c r="K5" t="s">
        <v>38</v>
      </c>
      <c r="L5" t="s">
        <v>43</v>
      </c>
      <c r="M5" t="s">
        <v>44</v>
      </c>
      <c r="N5" t="s">
        <v>45</v>
      </c>
      <c r="O5" t="s">
        <v>46</v>
      </c>
    </row>
    <row r="6" spans="2:15" x14ac:dyDescent="0.2">
      <c r="C6">
        <v>1</v>
      </c>
      <c r="D6">
        <v>25.16</v>
      </c>
      <c r="E6">
        <v>36.840000000000003</v>
      </c>
      <c r="F6">
        <v>35.5</v>
      </c>
      <c r="G6">
        <v>25.03</v>
      </c>
      <c r="H6">
        <v>33.08</v>
      </c>
      <c r="I6">
        <v>32.18</v>
      </c>
      <c r="J6">
        <v>25.07</v>
      </c>
      <c r="K6">
        <v>22.71</v>
      </c>
      <c r="L6">
        <v>35.729999999999997</v>
      </c>
      <c r="M6">
        <v>27.15</v>
      </c>
      <c r="N6">
        <v>34.159999999999997</v>
      </c>
      <c r="O6">
        <v>27.15</v>
      </c>
    </row>
    <row r="7" spans="2:15" x14ac:dyDescent="0.2">
      <c r="C7">
        <v>2</v>
      </c>
      <c r="D7">
        <v>30.69</v>
      </c>
      <c r="E7">
        <v>37.68</v>
      </c>
      <c r="F7">
        <v>41.17</v>
      </c>
      <c r="G7">
        <v>29.86</v>
      </c>
      <c r="H7">
        <v>35.93</v>
      </c>
      <c r="I7">
        <v>35.39</v>
      </c>
      <c r="J7">
        <v>37.979999999999997</v>
      </c>
      <c r="K7">
        <v>33.54</v>
      </c>
      <c r="L7">
        <v>35.64</v>
      </c>
      <c r="M7">
        <v>42.26</v>
      </c>
      <c r="N7">
        <v>33.56</v>
      </c>
      <c r="O7">
        <v>43.96</v>
      </c>
    </row>
    <row r="8" spans="2:15" x14ac:dyDescent="0.2">
      <c r="C8">
        <v>3</v>
      </c>
      <c r="D8">
        <v>25.18</v>
      </c>
      <c r="E8">
        <v>24.14</v>
      </c>
      <c r="F8">
        <v>29.11</v>
      </c>
      <c r="G8">
        <v>25.11</v>
      </c>
      <c r="H8">
        <v>27.19</v>
      </c>
      <c r="I8">
        <v>28.88</v>
      </c>
      <c r="J8">
        <v>32.58</v>
      </c>
      <c r="K8">
        <v>27.39</v>
      </c>
      <c r="L8">
        <v>27.84</v>
      </c>
      <c r="M8">
        <v>34.82</v>
      </c>
      <c r="N8">
        <v>32.270000000000003</v>
      </c>
      <c r="O8">
        <v>27.8</v>
      </c>
    </row>
    <row r="9" spans="2:15" x14ac:dyDescent="0.2">
      <c r="C9">
        <v>4</v>
      </c>
      <c r="D9">
        <v>14.59</v>
      </c>
      <c r="E9">
        <v>23.81</v>
      </c>
      <c r="F9">
        <v>17.52</v>
      </c>
      <c r="G9">
        <v>21.9</v>
      </c>
      <c r="H9">
        <v>22.73</v>
      </c>
      <c r="I9">
        <v>21.62</v>
      </c>
      <c r="J9">
        <v>21.9</v>
      </c>
      <c r="K9">
        <v>21.34</v>
      </c>
      <c r="L9">
        <v>22.58</v>
      </c>
      <c r="M9">
        <v>23.97</v>
      </c>
      <c r="N9">
        <v>22.17</v>
      </c>
      <c r="O9">
        <v>24.68</v>
      </c>
    </row>
    <row r="10" spans="2:15" x14ac:dyDescent="0.2">
      <c r="C10">
        <v>5</v>
      </c>
      <c r="D10">
        <v>15.56</v>
      </c>
      <c r="E10">
        <v>15.05</v>
      </c>
      <c r="F10">
        <v>21.82</v>
      </c>
      <c r="G10">
        <v>18.579999999999998</v>
      </c>
      <c r="H10">
        <v>15</v>
      </c>
      <c r="I10">
        <v>16.95</v>
      </c>
      <c r="J10">
        <v>14.94</v>
      </c>
      <c r="K10">
        <v>18.45</v>
      </c>
      <c r="L10">
        <v>17.100000000000001</v>
      </c>
      <c r="M10">
        <v>19.739999999999998</v>
      </c>
      <c r="N10">
        <v>26.97</v>
      </c>
      <c r="O10">
        <v>17.52</v>
      </c>
    </row>
    <row r="11" spans="2:15" x14ac:dyDescent="0.2">
      <c r="C11">
        <v>6</v>
      </c>
      <c r="D11">
        <v>3.79</v>
      </c>
      <c r="E11">
        <v>10.23</v>
      </c>
      <c r="F11">
        <v>3.65</v>
      </c>
      <c r="G11">
        <v>6.89</v>
      </c>
      <c r="H11">
        <v>9.34</v>
      </c>
      <c r="I11">
        <v>9.4499999999999993</v>
      </c>
      <c r="J11">
        <v>9.6</v>
      </c>
      <c r="K11">
        <v>9.07</v>
      </c>
      <c r="L11">
        <v>7.97</v>
      </c>
      <c r="M11">
        <v>7.32</v>
      </c>
      <c r="N11">
        <v>14.06</v>
      </c>
      <c r="O11">
        <v>7.52</v>
      </c>
    </row>
    <row r="12" spans="2:15" x14ac:dyDescent="0.2">
      <c r="C12">
        <v>7</v>
      </c>
      <c r="D12">
        <v>-1.91</v>
      </c>
      <c r="E12">
        <v>5.65</v>
      </c>
      <c r="F12">
        <v>-0.54</v>
      </c>
      <c r="G12">
        <v>-1.58</v>
      </c>
      <c r="H12">
        <v>0.24</v>
      </c>
      <c r="I12">
        <v>3.93</v>
      </c>
      <c r="J12">
        <v>3.25</v>
      </c>
      <c r="K12">
        <v>5.18</v>
      </c>
      <c r="L12">
        <v>3.62</v>
      </c>
      <c r="M12">
        <v>2.86</v>
      </c>
      <c r="N12">
        <v>-1.27</v>
      </c>
      <c r="O12">
        <v>0.43</v>
      </c>
    </row>
    <row r="13" spans="2:15" x14ac:dyDescent="0.2">
      <c r="C13">
        <v>8</v>
      </c>
      <c r="D13">
        <v>9.8699999999999992</v>
      </c>
      <c r="E13">
        <v>-3.67</v>
      </c>
      <c r="F13">
        <v>0.42</v>
      </c>
      <c r="G13">
        <v>4.59</v>
      </c>
      <c r="H13">
        <v>1.36</v>
      </c>
      <c r="I13">
        <v>-0.42</v>
      </c>
      <c r="J13">
        <v>-5.0999999999999996</v>
      </c>
      <c r="K13">
        <v>-3.6</v>
      </c>
      <c r="L13">
        <v>-1.81</v>
      </c>
      <c r="M13">
        <v>-6.62</v>
      </c>
      <c r="N13">
        <v>-4.76</v>
      </c>
      <c r="O13">
        <v>0.57999999999999996</v>
      </c>
    </row>
    <row r="14" spans="2:15" x14ac:dyDescent="0.2">
      <c r="C14">
        <v>9</v>
      </c>
      <c r="D14">
        <v>-0.28999999999999998</v>
      </c>
      <c r="E14">
        <v>-5.98</v>
      </c>
      <c r="F14">
        <v>0.15</v>
      </c>
      <c r="G14">
        <v>-2.71</v>
      </c>
      <c r="H14">
        <v>-7.03</v>
      </c>
      <c r="I14">
        <v>-8.1</v>
      </c>
      <c r="J14">
        <v>-5.93</v>
      </c>
      <c r="K14">
        <v>-7.05</v>
      </c>
      <c r="L14">
        <v>-6.11</v>
      </c>
      <c r="M14">
        <v>-6.28</v>
      </c>
      <c r="N14">
        <v>-8.25</v>
      </c>
      <c r="O14">
        <v>-0.65</v>
      </c>
    </row>
    <row r="15" spans="2:15" x14ac:dyDescent="0.2">
      <c r="C15">
        <v>10</v>
      </c>
      <c r="D15">
        <v>-14.18</v>
      </c>
      <c r="E15">
        <v>-15.79</v>
      </c>
      <c r="F15">
        <v>-9.3800000000000008</v>
      </c>
      <c r="G15">
        <v>-19.010000000000002</v>
      </c>
      <c r="H15">
        <v>-12.49</v>
      </c>
      <c r="I15">
        <v>-9.5399999999999991</v>
      </c>
      <c r="J15">
        <v>-16.55</v>
      </c>
      <c r="K15">
        <v>-10.31</v>
      </c>
      <c r="L15">
        <v>-16.46</v>
      </c>
      <c r="M15">
        <v>-17.98</v>
      </c>
      <c r="N15">
        <v>-17.52</v>
      </c>
      <c r="O15">
        <v>-13.33</v>
      </c>
    </row>
    <row r="16" spans="2:15" x14ac:dyDescent="0.2">
      <c r="C16">
        <v>11</v>
      </c>
      <c r="D16">
        <v>-8.4</v>
      </c>
      <c r="E16">
        <v>-19.11</v>
      </c>
      <c r="F16">
        <v>-18.18</v>
      </c>
      <c r="G16">
        <v>-21.09</v>
      </c>
      <c r="H16">
        <v>-19.3</v>
      </c>
      <c r="I16">
        <v>-19.66</v>
      </c>
      <c r="J16">
        <v>-15.67</v>
      </c>
      <c r="K16">
        <v>-17.059999999999999</v>
      </c>
      <c r="L16">
        <v>-14.31</v>
      </c>
      <c r="M16">
        <v>-23.89</v>
      </c>
      <c r="N16">
        <v>-21.3</v>
      </c>
      <c r="O16">
        <v>-15.22</v>
      </c>
    </row>
    <row r="17" spans="3:15" x14ac:dyDescent="0.2">
      <c r="C17">
        <v>12</v>
      </c>
      <c r="D17">
        <v>-22.89</v>
      </c>
      <c r="E17">
        <v>-19.829999999999998</v>
      </c>
      <c r="F17">
        <v>-29.75</v>
      </c>
      <c r="G17">
        <v>-19.11</v>
      </c>
      <c r="H17">
        <v>-17.579999999999998</v>
      </c>
      <c r="I17">
        <v>-26.85</v>
      </c>
      <c r="J17">
        <v>-22.44</v>
      </c>
      <c r="K17">
        <v>-20.96</v>
      </c>
      <c r="L17">
        <v>-22.35</v>
      </c>
      <c r="M17">
        <v>-26.36</v>
      </c>
      <c r="N17">
        <v>-26.45</v>
      </c>
      <c r="O17">
        <v>-30.55</v>
      </c>
    </row>
    <row r="18" spans="3:15" x14ac:dyDescent="0.2">
      <c r="C18">
        <v>13</v>
      </c>
      <c r="D18">
        <v>-15.21</v>
      </c>
      <c r="E18">
        <v>-21.73</v>
      </c>
      <c r="F18">
        <v>-15.55</v>
      </c>
      <c r="G18">
        <v>-21.67</v>
      </c>
      <c r="H18">
        <v>-17.97</v>
      </c>
      <c r="I18">
        <v>-21.42</v>
      </c>
      <c r="J18">
        <v>-21.21</v>
      </c>
      <c r="K18">
        <v>-18.55</v>
      </c>
      <c r="L18">
        <v>-20.74</v>
      </c>
      <c r="M18">
        <v>-14.24</v>
      </c>
      <c r="N18">
        <v>-27.48</v>
      </c>
      <c r="O18">
        <v>-24.65</v>
      </c>
    </row>
    <row r="19" spans="3:15" x14ac:dyDescent="0.2">
      <c r="C19">
        <v>14</v>
      </c>
      <c r="D19">
        <v>-20.32</v>
      </c>
      <c r="E19">
        <v>-12.5</v>
      </c>
      <c r="F19">
        <v>-15.7</v>
      </c>
      <c r="G19">
        <v>-14.58</v>
      </c>
      <c r="H19">
        <v>-17.14</v>
      </c>
      <c r="I19">
        <v>-19.510000000000002</v>
      </c>
      <c r="J19">
        <v>-17.899999999999999</v>
      </c>
      <c r="K19">
        <v>-19.62</v>
      </c>
      <c r="L19">
        <v>-19.87</v>
      </c>
      <c r="M19">
        <v>-18.48</v>
      </c>
      <c r="N19">
        <v>-18.41</v>
      </c>
      <c r="O19">
        <v>-20</v>
      </c>
    </row>
    <row r="20" spans="3:15" x14ac:dyDescent="0.2">
      <c r="C20">
        <v>15</v>
      </c>
      <c r="D20">
        <v>-1.44</v>
      </c>
      <c r="E20">
        <v>-4.2300000000000004</v>
      </c>
      <c r="F20">
        <v>-5.81</v>
      </c>
      <c r="G20">
        <v>-5.95</v>
      </c>
      <c r="H20">
        <v>-1.55</v>
      </c>
      <c r="I20">
        <v>-1.36</v>
      </c>
      <c r="J20">
        <v>-2.93</v>
      </c>
      <c r="K20">
        <v>-2.48</v>
      </c>
      <c r="L20">
        <v>-8.9600000000000009</v>
      </c>
      <c r="M20">
        <v>-4.8099999999999996</v>
      </c>
      <c r="N20">
        <v>-0.93</v>
      </c>
      <c r="O20">
        <v>-7.13</v>
      </c>
    </row>
    <row r="21" spans="3:15" x14ac:dyDescent="0.2">
      <c r="C21">
        <v>16</v>
      </c>
      <c r="D21">
        <v>19.86</v>
      </c>
      <c r="E21">
        <v>19.8</v>
      </c>
      <c r="F21">
        <v>23.61</v>
      </c>
      <c r="G21">
        <v>27.72</v>
      </c>
      <c r="H21">
        <v>21.83</v>
      </c>
      <c r="I21">
        <v>23.88</v>
      </c>
      <c r="J21">
        <v>23.99</v>
      </c>
      <c r="K21">
        <v>19.399999999999999</v>
      </c>
      <c r="L21">
        <v>23.76</v>
      </c>
      <c r="M21">
        <v>31.41</v>
      </c>
      <c r="N21">
        <v>20.88</v>
      </c>
      <c r="O21">
        <v>28.36</v>
      </c>
    </row>
    <row r="22" spans="3:15" x14ac:dyDescent="0.2">
      <c r="C22">
        <v>17</v>
      </c>
      <c r="D22">
        <v>62.8</v>
      </c>
      <c r="E22">
        <v>72.56</v>
      </c>
      <c r="F22">
        <v>72.349999999999994</v>
      </c>
      <c r="G22">
        <v>67.92</v>
      </c>
      <c r="H22">
        <v>69.88</v>
      </c>
      <c r="I22">
        <v>76.64</v>
      </c>
      <c r="J22">
        <v>76.09</v>
      </c>
      <c r="K22">
        <v>76.95</v>
      </c>
      <c r="L22">
        <v>78.84</v>
      </c>
      <c r="M22">
        <v>76.2</v>
      </c>
      <c r="N22">
        <v>91.16</v>
      </c>
      <c r="O22">
        <v>79.7</v>
      </c>
    </row>
    <row r="23" spans="3:15" x14ac:dyDescent="0.2">
      <c r="C23">
        <v>18</v>
      </c>
      <c r="D23">
        <v>155.59</v>
      </c>
      <c r="E23">
        <v>154.66999999999999</v>
      </c>
      <c r="F23">
        <v>155.93</v>
      </c>
      <c r="G23">
        <v>156.02000000000001</v>
      </c>
      <c r="H23">
        <v>157.76</v>
      </c>
      <c r="I23">
        <v>170.11</v>
      </c>
      <c r="J23">
        <v>172.25</v>
      </c>
      <c r="K23">
        <v>166.48</v>
      </c>
      <c r="L23">
        <v>171.81</v>
      </c>
      <c r="M23">
        <v>181.67</v>
      </c>
      <c r="N23">
        <v>186.07</v>
      </c>
      <c r="O23">
        <v>178.01</v>
      </c>
    </row>
    <row r="24" spans="3:15" x14ac:dyDescent="0.2">
      <c r="C24">
        <v>19</v>
      </c>
      <c r="D24">
        <v>292.93</v>
      </c>
      <c r="E24">
        <v>304.61</v>
      </c>
      <c r="F24">
        <v>314.08</v>
      </c>
      <c r="G24">
        <v>296.88</v>
      </c>
      <c r="H24">
        <v>309.8</v>
      </c>
      <c r="I24">
        <v>333.94</v>
      </c>
      <c r="J24">
        <v>339.39</v>
      </c>
      <c r="K24">
        <v>331.41</v>
      </c>
      <c r="L24">
        <v>319.39</v>
      </c>
      <c r="M24">
        <v>360.05</v>
      </c>
      <c r="N24">
        <v>385.93</v>
      </c>
      <c r="O24">
        <v>351.79</v>
      </c>
    </row>
    <row r="25" spans="3:15" x14ac:dyDescent="0.2">
      <c r="C25">
        <v>20</v>
      </c>
      <c r="D25">
        <v>543.38</v>
      </c>
      <c r="E25">
        <v>567.52</v>
      </c>
      <c r="F25">
        <v>585.79999999999995</v>
      </c>
      <c r="G25">
        <v>552.82000000000005</v>
      </c>
      <c r="H25">
        <v>567.15</v>
      </c>
      <c r="I25">
        <v>623.72</v>
      </c>
      <c r="J25">
        <v>629.96</v>
      </c>
      <c r="K25">
        <v>618.99</v>
      </c>
      <c r="L25">
        <v>593.54999999999995</v>
      </c>
      <c r="M25">
        <v>667</v>
      </c>
      <c r="N25">
        <v>710.72</v>
      </c>
      <c r="O25">
        <v>652.76</v>
      </c>
    </row>
    <row r="26" spans="3:15" x14ac:dyDescent="0.2">
      <c r="C26">
        <v>21</v>
      </c>
      <c r="D26">
        <v>967.73</v>
      </c>
      <c r="E26">
        <v>995.67</v>
      </c>
      <c r="F26">
        <v>1041.29</v>
      </c>
      <c r="G26">
        <v>994.48</v>
      </c>
      <c r="H26">
        <v>1013.85</v>
      </c>
      <c r="I26">
        <v>1101.1400000000001</v>
      </c>
      <c r="J26">
        <v>1108.51</v>
      </c>
      <c r="K26">
        <v>1100.1099999999999</v>
      </c>
      <c r="L26">
        <v>1057.1300000000001</v>
      </c>
      <c r="M26">
        <v>1177.8499999999999</v>
      </c>
      <c r="N26">
        <v>1253.92</v>
      </c>
      <c r="O26">
        <v>1160.3900000000001</v>
      </c>
    </row>
    <row r="27" spans="3:15" x14ac:dyDescent="0.2">
      <c r="C27">
        <v>22</v>
      </c>
      <c r="D27">
        <v>1652.72</v>
      </c>
      <c r="E27">
        <v>1717.09</v>
      </c>
      <c r="F27">
        <v>1791.24</v>
      </c>
      <c r="G27">
        <v>1694.87</v>
      </c>
      <c r="H27">
        <v>1730.02</v>
      </c>
      <c r="I27">
        <v>1888.06</v>
      </c>
      <c r="J27">
        <v>1913.54</v>
      </c>
      <c r="K27">
        <v>1895.67</v>
      </c>
      <c r="L27">
        <v>1824.71</v>
      </c>
      <c r="M27">
        <v>2006.52</v>
      </c>
      <c r="N27">
        <v>2146.04</v>
      </c>
      <c r="O27">
        <v>2006.95</v>
      </c>
    </row>
    <row r="28" spans="3:15" x14ac:dyDescent="0.2">
      <c r="C28">
        <v>23</v>
      </c>
      <c r="D28">
        <v>2763.63</v>
      </c>
      <c r="E28">
        <v>2862.8</v>
      </c>
      <c r="F28">
        <v>2987.53</v>
      </c>
      <c r="G28">
        <v>2827.87</v>
      </c>
      <c r="H28">
        <v>2892.62</v>
      </c>
      <c r="I28">
        <v>3156.03</v>
      </c>
      <c r="J28">
        <v>3190.93</v>
      </c>
      <c r="K28">
        <v>3159.14</v>
      </c>
      <c r="L28">
        <v>3043.73</v>
      </c>
      <c r="M28">
        <v>3359.14</v>
      </c>
      <c r="N28">
        <v>3594.3</v>
      </c>
      <c r="O28">
        <v>3329.92</v>
      </c>
    </row>
    <row r="29" spans="3:15" x14ac:dyDescent="0.2">
      <c r="C29">
        <v>24</v>
      </c>
      <c r="D29">
        <v>4456.22</v>
      </c>
      <c r="E29">
        <v>4636.05</v>
      </c>
      <c r="F29">
        <v>4819.13</v>
      </c>
      <c r="G29">
        <v>4564.84</v>
      </c>
      <c r="H29">
        <v>4675.68</v>
      </c>
      <c r="I29">
        <v>5088.05</v>
      </c>
      <c r="J29">
        <v>5138.68</v>
      </c>
      <c r="K29">
        <v>5092.9799999999996</v>
      </c>
      <c r="L29">
        <v>4918.08</v>
      </c>
      <c r="M29">
        <v>5415.43</v>
      </c>
      <c r="N29">
        <v>5762.35</v>
      </c>
      <c r="O29">
        <v>5359</v>
      </c>
    </row>
    <row r="30" spans="3:15" x14ac:dyDescent="0.2">
      <c r="C30">
        <v>25</v>
      </c>
      <c r="D30">
        <v>6899.96</v>
      </c>
      <c r="E30">
        <v>7121.93</v>
      </c>
      <c r="F30">
        <v>7411.81</v>
      </c>
      <c r="G30">
        <v>7063.25</v>
      </c>
      <c r="H30">
        <v>7238.72</v>
      </c>
      <c r="I30">
        <v>7822.23</v>
      </c>
      <c r="J30">
        <v>7903.46</v>
      </c>
      <c r="K30">
        <v>7849.07</v>
      </c>
      <c r="L30">
        <v>7557.97</v>
      </c>
      <c r="M30">
        <v>8339.7900000000009</v>
      </c>
      <c r="N30">
        <v>8802.56</v>
      </c>
      <c r="O30">
        <v>8224.25</v>
      </c>
    </row>
    <row r="31" spans="3:15" x14ac:dyDescent="0.2">
      <c r="C31">
        <v>26</v>
      </c>
      <c r="D31">
        <v>9954.4500000000007</v>
      </c>
      <c r="E31">
        <v>10314.950000000001</v>
      </c>
      <c r="F31">
        <v>10684.63</v>
      </c>
      <c r="G31">
        <v>10222.33</v>
      </c>
      <c r="H31">
        <v>10492.43</v>
      </c>
      <c r="I31">
        <v>11248.87</v>
      </c>
      <c r="J31">
        <v>11358.87</v>
      </c>
      <c r="K31">
        <v>11281.26</v>
      </c>
      <c r="L31">
        <v>10901.99</v>
      </c>
      <c r="M31">
        <v>11990.25</v>
      </c>
      <c r="N31">
        <v>12527.99</v>
      </c>
      <c r="O31">
        <v>11754.03</v>
      </c>
    </row>
    <row r="32" spans="3:15" x14ac:dyDescent="0.2">
      <c r="C32">
        <v>27</v>
      </c>
      <c r="D32">
        <v>12960.58</v>
      </c>
      <c r="E32">
        <v>13461.57</v>
      </c>
      <c r="F32">
        <v>13800.35</v>
      </c>
      <c r="G32">
        <v>13319.83</v>
      </c>
      <c r="H32">
        <v>13741.42</v>
      </c>
      <c r="I32">
        <v>14537.78</v>
      </c>
      <c r="J32">
        <v>14651.86</v>
      </c>
      <c r="K32">
        <v>14569.44</v>
      </c>
      <c r="L32">
        <v>14256.26</v>
      </c>
      <c r="M32">
        <v>15544.07</v>
      </c>
      <c r="N32">
        <v>15863.86</v>
      </c>
      <c r="O32">
        <v>15016.86</v>
      </c>
    </row>
    <row r="33" spans="3:15" x14ac:dyDescent="0.2">
      <c r="C33">
        <v>28</v>
      </c>
      <c r="D33">
        <v>15279.66</v>
      </c>
      <c r="E33">
        <v>15896.94</v>
      </c>
      <c r="F33">
        <v>16214.1</v>
      </c>
      <c r="G33">
        <v>15723.72</v>
      </c>
      <c r="H33">
        <v>16273.18</v>
      </c>
      <c r="I33">
        <v>17064.97</v>
      </c>
      <c r="J33">
        <v>17175.18</v>
      </c>
      <c r="K33">
        <v>17086.87</v>
      </c>
      <c r="L33">
        <v>16834.47</v>
      </c>
      <c r="M33">
        <v>18258.96</v>
      </c>
      <c r="N33">
        <v>18355</v>
      </c>
      <c r="O33">
        <v>17487.29</v>
      </c>
    </row>
    <row r="34" spans="3:15" x14ac:dyDescent="0.2">
      <c r="C34">
        <v>29</v>
      </c>
      <c r="D34">
        <v>16816.580000000002</v>
      </c>
      <c r="E34">
        <v>17520.07</v>
      </c>
      <c r="F34">
        <v>17795.5</v>
      </c>
      <c r="G34">
        <v>17302.599999999999</v>
      </c>
      <c r="H34">
        <v>17956.47</v>
      </c>
      <c r="I34">
        <v>18721.439999999999</v>
      </c>
      <c r="J34">
        <v>18822.11</v>
      </c>
      <c r="K34">
        <v>18731.55</v>
      </c>
      <c r="L34">
        <v>18509.86</v>
      </c>
      <c r="M34">
        <v>20036.3</v>
      </c>
      <c r="N34">
        <v>19953.46</v>
      </c>
      <c r="O34">
        <v>19079.830000000002</v>
      </c>
    </row>
    <row r="35" spans="3:15" x14ac:dyDescent="0.2">
      <c r="C35">
        <v>30</v>
      </c>
      <c r="D35">
        <v>17858.22</v>
      </c>
      <c r="E35">
        <v>18618.560000000001</v>
      </c>
      <c r="F35">
        <v>18875.580000000002</v>
      </c>
      <c r="G35">
        <v>18351.03</v>
      </c>
      <c r="H35">
        <v>19079.72</v>
      </c>
      <c r="I35">
        <v>19851.099999999999</v>
      </c>
      <c r="J35">
        <v>19940.509999999998</v>
      </c>
      <c r="K35">
        <v>19845.150000000001</v>
      </c>
      <c r="L35">
        <v>19597.669999999998</v>
      </c>
      <c r="M35">
        <v>21232.02</v>
      </c>
      <c r="N35">
        <v>21055.81</v>
      </c>
      <c r="O35">
        <v>20162.43</v>
      </c>
    </row>
    <row r="36" spans="3:15" x14ac:dyDescent="0.2">
      <c r="D36" s="56" t="s">
        <v>102</v>
      </c>
      <c r="E36" s="56"/>
      <c r="F36" s="56"/>
      <c r="G36" s="56"/>
      <c r="H36" s="57" t="s">
        <v>103</v>
      </c>
      <c r="I36" s="57"/>
      <c r="J36" s="57"/>
      <c r="K36" s="57"/>
      <c r="L36" s="58" t="s">
        <v>104</v>
      </c>
      <c r="M36" s="58"/>
      <c r="N36" s="58"/>
      <c r="O36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Raw Data Index</vt:lpstr>
      <vt:lpstr>PCR Modeler</vt:lpstr>
      <vt:lpstr>Fig_1 FL data</vt:lpstr>
      <vt:lpstr>Fig_1 global fitting data</vt:lpstr>
      <vt:lpstr>Fig_2 FL data</vt:lpstr>
      <vt:lpstr>Fig_2 global fitting data</vt:lpstr>
      <vt:lpstr>Fig_3 FL data</vt:lpstr>
      <vt:lpstr>Fig_3 global fitting data</vt:lpstr>
      <vt:lpstr>Fig_4 FL data</vt:lpstr>
      <vt:lpstr>Fig_4 global fitting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Moore</dc:creator>
  <cp:lastModifiedBy>Sean Moore</cp:lastModifiedBy>
  <dcterms:created xsi:type="dcterms:W3CDTF">2025-06-30T15:27:03Z</dcterms:created>
  <dcterms:modified xsi:type="dcterms:W3CDTF">2025-07-07T13:18:24Z</dcterms:modified>
</cp:coreProperties>
</file>