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siriphornchimplee/Documents/Aj.VN/Toxicity test-MTT/Shamugar Propolis combination/"/>
    </mc:Choice>
  </mc:AlternateContent>
  <xr:revisionPtr revIDLastSave="0" documentId="13_ncr:1_{D953A6FF-DBB3-DE4C-B20C-661301B28AEF}" xr6:coauthVersionLast="47" xr6:coauthVersionMax="47" xr10:uidLastSave="{00000000-0000-0000-0000-000000000000}"/>
  <bookViews>
    <workbookView xWindow="0" yWindow="760" windowWidth="29400" windowHeight="16980" xr2:uid="{00000000-000D-0000-FFFF-FFFF00000000}"/>
  </bookViews>
  <sheets>
    <sheet name="Samples" sheetId="6" r:id="rId1"/>
    <sheet name="n1_Vero-p15" sheetId="1" r:id="rId2"/>
    <sheet name="n2_Vero-p16" sheetId="2" r:id="rId3"/>
    <sheet name="n3_Vero-p19" sheetId="3" r:id="rId4"/>
    <sheet name="MCC-3n" sheetId="5" r:id="rId5"/>
  </sheets>
  <calcPr calcId="191029"/>
  <webPublishing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6" i="2" l="1"/>
  <c r="AL11" i="3"/>
  <c r="AN24" i="3"/>
  <c r="BS11" i="5"/>
  <c r="BS12" i="5"/>
  <c r="BS13" i="5"/>
  <c r="BS14" i="5"/>
  <c r="BR11" i="5"/>
  <c r="BR12" i="5"/>
  <c r="BR13" i="5"/>
  <c r="BR14" i="5"/>
  <c r="BO8" i="5"/>
  <c r="BO13" i="5"/>
  <c r="BO14" i="5"/>
  <c r="BN8" i="5"/>
  <c r="BN13" i="5"/>
  <c r="BN14" i="5"/>
  <c r="BM8" i="5"/>
  <c r="BI8" i="5"/>
  <c r="BI9" i="5"/>
  <c r="BI7" i="5"/>
  <c r="BG8" i="5"/>
  <c r="BG9" i="5"/>
  <c r="BG10" i="5"/>
  <c r="BE8" i="5"/>
  <c r="BE9" i="5"/>
  <c r="BE10" i="5"/>
  <c r="BE11" i="5"/>
  <c r="BC8" i="5"/>
  <c r="BC7" i="5"/>
  <c r="BL8" i="5"/>
  <c r="BB8" i="5"/>
  <c r="BD8" i="5"/>
  <c r="BD9" i="5"/>
  <c r="BD10" i="5"/>
  <c r="BD11" i="5"/>
  <c r="BF8" i="5"/>
  <c r="BF9" i="5"/>
  <c r="BF10" i="5"/>
  <c r="BH8" i="5"/>
  <c r="BH9" i="5"/>
  <c r="BH7" i="5"/>
  <c r="BB7" i="5"/>
  <c r="BA8" i="5"/>
  <c r="BA9" i="5" s="1"/>
  <c r="BA10" i="5" s="1"/>
  <c r="BA11" i="5" s="1"/>
  <c r="BA12" i="5" s="1"/>
  <c r="BA13" i="5" s="1"/>
  <c r="BA14" i="5" s="1"/>
  <c r="B30" i="5"/>
  <c r="C30" i="5"/>
  <c r="C31" i="5"/>
  <c r="H31" i="5"/>
  <c r="M31" i="5"/>
  <c r="R31" i="5"/>
  <c r="W31" i="5"/>
  <c r="AB31" i="5"/>
  <c r="AG31" i="5"/>
  <c r="AL31" i="5"/>
  <c r="AQ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B33" i="5"/>
  <c r="C33" i="5"/>
  <c r="D33" i="5"/>
  <c r="E33" i="5"/>
  <c r="F33" i="5"/>
  <c r="G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L33" i="5"/>
  <c r="AM33" i="5"/>
  <c r="AN33" i="5"/>
  <c r="AO33" i="5"/>
  <c r="AP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Q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AL35" i="5"/>
  <c r="AQ35" i="5"/>
  <c r="AR35" i="5"/>
  <c r="AS35" i="5"/>
  <c r="AT35" i="5"/>
  <c r="AU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W36" i="5"/>
  <c r="X36" i="5"/>
  <c r="AI36" i="5"/>
  <c r="AM36" i="5"/>
  <c r="AQ36" i="5"/>
  <c r="AR36" i="5"/>
  <c r="AS36" i="5"/>
  <c r="AT36" i="5"/>
  <c r="AU36" i="5"/>
  <c r="B37" i="5"/>
  <c r="H37" i="5"/>
  <c r="I37" i="5"/>
  <c r="J37" i="5"/>
  <c r="K37" i="5"/>
  <c r="L37" i="5"/>
  <c r="AD37" i="5"/>
  <c r="AI37" i="5"/>
  <c r="AQ37" i="5"/>
  <c r="AR37" i="5"/>
  <c r="AS37" i="5"/>
  <c r="AT37" i="5"/>
  <c r="AU37" i="5"/>
  <c r="B38" i="5"/>
  <c r="C38" i="5"/>
  <c r="E38" i="5"/>
  <c r="H38" i="5"/>
  <c r="I38" i="5"/>
  <c r="M38" i="5"/>
  <c r="N38" i="5"/>
  <c r="O38" i="5"/>
  <c r="P38" i="5"/>
  <c r="Q38" i="5"/>
  <c r="T38" i="5"/>
  <c r="AB38" i="5"/>
  <c r="AC38" i="5"/>
  <c r="AD38" i="5"/>
  <c r="AE38" i="5"/>
  <c r="AF38" i="5"/>
  <c r="AG38" i="5"/>
  <c r="AH38" i="5"/>
  <c r="AI38" i="5"/>
  <c r="AJ38" i="5"/>
  <c r="AK38" i="5"/>
  <c r="AQ38" i="5"/>
  <c r="AR38" i="5"/>
  <c r="AS38" i="5"/>
  <c r="AT38" i="5"/>
  <c r="AU38" i="5"/>
  <c r="B39" i="5"/>
  <c r="H39" i="5"/>
  <c r="I39" i="5"/>
  <c r="J39" i="5"/>
  <c r="K39" i="5"/>
  <c r="L39" i="5"/>
  <c r="R39" i="5"/>
  <c r="AG39" i="5"/>
  <c r="AH39" i="5"/>
  <c r="AI39" i="5"/>
  <c r="AJ39" i="5"/>
  <c r="AK39" i="5"/>
  <c r="AQ39" i="5"/>
  <c r="AR39" i="5"/>
  <c r="AS39" i="5"/>
  <c r="AT39" i="5"/>
  <c r="AU39" i="5"/>
  <c r="B40" i="5"/>
  <c r="I40" i="5"/>
  <c r="AG40" i="5"/>
  <c r="AH40" i="5"/>
  <c r="AI40" i="5"/>
  <c r="AJ40" i="5"/>
  <c r="AK40" i="5"/>
  <c r="AQ40" i="5"/>
  <c r="AR40" i="5"/>
  <c r="AS40" i="5"/>
  <c r="AT40" i="5"/>
  <c r="AU40" i="5"/>
  <c r="B41" i="5"/>
  <c r="C41" i="5"/>
  <c r="AQ41" i="5"/>
  <c r="B17" i="5"/>
  <c r="C17" i="5"/>
  <c r="C18" i="5"/>
  <c r="H18" i="5"/>
  <c r="M18" i="5"/>
  <c r="R18" i="5"/>
  <c r="W18" i="5"/>
  <c r="AB18" i="5"/>
  <c r="AG18" i="5"/>
  <c r="AL18" i="5"/>
  <c r="AQ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B20" i="5"/>
  <c r="C20" i="5"/>
  <c r="D20" i="5"/>
  <c r="E20" i="5"/>
  <c r="F20" i="5"/>
  <c r="G20" i="5"/>
  <c r="H20" i="5"/>
  <c r="I20" i="5"/>
  <c r="J20" i="5"/>
  <c r="K20" i="5"/>
  <c r="L20" i="5"/>
  <c r="M20" i="5"/>
  <c r="R20" i="5"/>
  <c r="S20" i="5"/>
  <c r="T20" i="5"/>
  <c r="U20" i="5"/>
  <c r="V20" i="5"/>
  <c r="AB20" i="5"/>
  <c r="AD20" i="5"/>
  <c r="AL20" i="5"/>
  <c r="AS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AB21" i="5"/>
  <c r="AC21" i="5"/>
  <c r="AD21" i="5"/>
  <c r="AE21" i="5"/>
  <c r="AF21" i="5"/>
  <c r="AG21" i="5"/>
  <c r="AH21" i="5"/>
  <c r="AI21" i="5"/>
  <c r="AJ21" i="5"/>
  <c r="AK21" i="5"/>
  <c r="B22" i="5"/>
  <c r="C22" i="5"/>
  <c r="D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AB22" i="5"/>
  <c r="AD22" i="5"/>
  <c r="AM22" i="5"/>
  <c r="AR22" i="5"/>
  <c r="AS22" i="5"/>
  <c r="B23" i="5"/>
  <c r="H23" i="5"/>
  <c r="I23" i="5"/>
  <c r="J23" i="5"/>
  <c r="K23" i="5"/>
  <c r="L23" i="5"/>
  <c r="M23" i="5"/>
  <c r="N23" i="5"/>
  <c r="O23" i="5"/>
  <c r="P23" i="5"/>
  <c r="Q23" i="5"/>
  <c r="R23" i="5"/>
  <c r="AQ23" i="5"/>
  <c r="B24" i="5"/>
  <c r="H24" i="5"/>
  <c r="I24" i="5"/>
  <c r="J24" i="5"/>
  <c r="K24" i="5"/>
  <c r="L24" i="5"/>
  <c r="R24" i="5"/>
  <c r="S24" i="5"/>
  <c r="T24" i="5"/>
  <c r="U24" i="5"/>
  <c r="V24" i="5"/>
  <c r="AQ24" i="5"/>
  <c r="AR24" i="5"/>
  <c r="AS24" i="5"/>
  <c r="AT24" i="5"/>
  <c r="AU24" i="5"/>
  <c r="B25" i="5"/>
  <c r="AQ25" i="5"/>
  <c r="AR25" i="5"/>
  <c r="AS25" i="5"/>
  <c r="AT25" i="5"/>
  <c r="AU25" i="5"/>
  <c r="B26" i="5"/>
  <c r="AG26" i="5"/>
  <c r="AH26" i="5"/>
  <c r="AI26" i="5"/>
  <c r="AJ26" i="5"/>
  <c r="AK26" i="5"/>
  <c r="AQ26" i="5"/>
  <c r="AR26" i="5"/>
  <c r="AS26" i="5"/>
  <c r="AT26" i="5"/>
  <c r="AU26" i="5"/>
  <c r="B27" i="5"/>
  <c r="AG27" i="5"/>
  <c r="AH27" i="5"/>
  <c r="AI27" i="5"/>
  <c r="AJ27" i="5"/>
  <c r="AK27" i="5"/>
  <c r="AQ27" i="5"/>
  <c r="AR27" i="5"/>
  <c r="AS27" i="5"/>
  <c r="AT27" i="5"/>
  <c r="AU27" i="5"/>
  <c r="B28" i="5"/>
  <c r="C28" i="5"/>
  <c r="AQ28" i="5"/>
  <c r="B4" i="5"/>
  <c r="C4" i="5"/>
  <c r="C5" i="5"/>
  <c r="H5" i="5"/>
  <c r="M5" i="5"/>
  <c r="R5" i="5"/>
  <c r="W5" i="5"/>
  <c r="AB5" i="5"/>
  <c r="AG5" i="5"/>
  <c r="AL5" i="5"/>
  <c r="AQ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L7" i="5"/>
  <c r="AQ7" i="5"/>
  <c r="AR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AB9" i="5"/>
  <c r="AD9" i="5"/>
  <c r="AG9" i="5"/>
  <c r="AH9" i="5"/>
  <c r="AI9" i="5"/>
  <c r="AJ9" i="5"/>
  <c r="AK9" i="5"/>
  <c r="AM9" i="5"/>
  <c r="AN9" i="5"/>
  <c r="AQ9" i="5"/>
  <c r="AR9" i="5"/>
  <c r="AS9" i="5"/>
  <c r="AT9" i="5"/>
  <c r="AU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W10" i="5"/>
  <c r="X10" i="5"/>
  <c r="Y10" i="5"/>
  <c r="Z10" i="5"/>
  <c r="AA10" i="5"/>
  <c r="AB10" i="5"/>
  <c r="AC10" i="5"/>
  <c r="AQ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Q11" i="5"/>
  <c r="AR11" i="5"/>
  <c r="AS11" i="5"/>
  <c r="AT11" i="5"/>
  <c r="AU11" i="5"/>
  <c r="B12" i="5"/>
  <c r="I12" i="5"/>
  <c r="N12" i="5"/>
  <c r="O12" i="5"/>
  <c r="R12" i="5"/>
  <c r="S12" i="5"/>
  <c r="T12" i="5"/>
  <c r="U12" i="5"/>
  <c r="V12" i="5"/>
  <c r="W12" i="5"/>
  <c r="X12" i="5"/>
  <c r="AB12" i="5"/>
  <c r="AC12" i="5"/>
  <c r="AD12" i="5"/>
  <c r="AE12" i="5"/>
  <c r="AF12" i="5"/>
  <c r="AH12" i="5"/>
  <c r="AI12" i="5"/>
  <c r="AM12" i="5"/>
  <c r="AQ12" i="5"/>
  <c r="AR12" i="5"/>
  <c r="AS12" i="5"/>
  <c r="AT12" i="5"/>
  <c r="AU12" i="5"/>
  <c r="B13" i="5"/>
  <c r="C13" i="5"/>
  <c r="H13" i="5"/>
  <c r="I13" i="5"/>
  <c r="J13" i="5"/>
  <c r="K13" i="5"/>
  <c r="L13" i="5"/>
  <c r="M13" i="5"/>
  <c r="N13" i="5"/>
  <c r="O13" i="5"/>
  <c r="P13" i="5"/>
  <c r="Q13" i="5"/>
  <c r="W13" i="5"/>
  <c r="Y13" i="5"/>
  <c r="AG13" i="5"/>
  <c r="AH13" i="5"/>
  <c r="AI13" i="5"/>
  <c r="AJ13" i="5"/>
  <c r="AK13" i="5"/>
  <c r="AM13" i="5"/>
  <c r="AQ13" i="5"/>
  <c r="AR13" i="5"/>
  <c r="AS13" i="5"/>
  <c r="AT13" i="5"/>
  <c r="AU13" i="5"/>
  <c r="B14" i="5"/>
  <c r="D14" i="5"/>
  <c r="I14" i="5"/>
  <c r="M14" i="5"/>
  <c r="S14" i="5"/>
  <c r="T14" i="5"/>
  <c r="W14" i="5"/>
  <c r="AG14" i="5"/>
  <c r="AH14" i="5"/>
  <c r="AI14" i="5"/>
  <c r="AJ14" i="5"/>
  <c r="AK14" i="5"/>
  <c r="AQ14" i="5"/>
  <c r="AR14" i="5"/>
  <c r="AS14" i="5"/>
  <c r="AT14" i="5"/>
  <c r="AU14" i="5"/>
  <c r="B15" i="5"/>
  <c r="C15" i="5"/>
  <c r="AQ15" i="5"/>
  <c r="AU11" i="1"/>
  <c r="AH26" i="3"/>
  <c r="AH27" i="3" s="1"/>
  <c r="AH28" i="3" s="1"/>
  <c r="AH29" i="3" s="1"/>
  <c r="AH30" i="3" s="1"/>
  <c r="AH31" i="3" s="1"/>
  <c r="AH25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X30" i="3" s="1"/>
  <c r="AQ17" i="3"/>
  <c r="AP17" i="3"/>
  <c r="AO17" i="3"/>
  <c r="AN17" i="3"/>
  <c r="AM17" i="3"/>
  <c r="AL17" i="3"/>
  <c r="AK17" i="3"/>
  <c r="AJ17" i="3"/>
  <c r="AJ30" i="3" s="1"/>
  <c r="D39" i="5" s="1"/>
  <c r="AI17" i="3"/>
  <c r="BI16" i="3"/>
  <c r="BH16" i="3"/>
  <c r="BG16" i="3"/>
  <c r="BF16" i="3"/>
  <c r="BE16" i="3"/>
  <c r="BD16" i="3"/>
  <c r="BC16" i="3"/>
  <c r="BO29" i="3" s="1"/>
  <c r="BB16" i="3"/>
  <c r="BA16" i="3"/>
  <c r="AZ16" i="3"/>
  <c r="AY16" i="3"/>
  <c r="AX16" i="3"/>
  <c r="AW16" i="3"/>
  <c r="AV16" i="3"/>
  <c r="AU16" i="3"/>
  <c r="BC29" i="3" s="1"/>
  <c r="W38" i="5" s="1"/>
  <c r="AT16" i="3"/>
  <c r="AS16" i="3"/>
  <c r="AR16" i="3"/>
  <c r="AQ16" i="3"/>
  <c r="AP16" i="3"/>
  <c r="AO16" i="3"/>
  <c r="AN16" i="3"/>
  <c r="AM16" i="3"/>
  <c r="AO29" i="3" s="1"/>
  <c r="AL16" i="3"/>
  <c r="AK16" i="3"/>
  <c r="AJ16" i="3"/>
  <c r="AI16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BI14" i="3"/>
  <c r="BH14" i="3"/>
  <c r="BG14" i="3"/>
  <c r="BF14" i="3"/>
  <c r="BE14" i="3"/>
  <c r="BD14" i="3"/>
  <c r="BC14" i="3"/>
  <c r="BB14" i="3"/>
  <c r="BA14" i="3"/>
  <c r="BM27" i="3" s="1"/>
  <c r="AG36" i="5" s="1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BI13" i="3"/>
  <c r="BH13" i="3"/>
  <c r="BG13" i="3"/>
  <c r="BF13" i="3"/>
  <c r="BE13" i="3"/>
  <c r="BD13" i="3"/>
  <c r="BR26" i="3" s="1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BL12" i="3"/>
  <c r="BK12" i="3"/>
  <c r="BJ12" i="3"/>
  <c r="BW32" i="3" s="1"/>
  <c r="BI12" i="3"/>
  <c r="BH12" i="3"/>
  <c r="BG12" i="3"/>
  <c r="BF12" i="3"/>
  <c r="BE12" i="3"/>
  <c r="BD12" i="3"/>
  <c r="BC12" i="3"/>
  <c r="BB12" i="3"/>
  <c r="BN25" i="3" s="1"/>
  <c r="BA12" i="3"/>
  <c r="AZ12" i="3"/>
  <c r="AY12" i="3"/>
  <c r="AX12" i="3"/>
  <c r="AW12" i="3"/>
  <c r="AV12" i="3"/>
  <c r="AU12" i="3"/>
  <c r="AT12" i="3"/>
  <c r="AZ25" i="3" s="1"/>
  <c r="AS12" i="3"/>
  <c r="AR12" i="3"/>
  <c r="AQ12" i="3"/>
  <c r="AP12" i="3"/>
  <c r="AO12" i="3"/>
  <c r="AN12" i="3"/>
  <c r="AM12" i="3"/>
  <c r="AL12" i="3"/>
  <c r="AK12" i="3"/>
  <c r="AJ12" i="3"/>
  <c r="AI12" i="3"/>
  <c r="AH12" i="3"/>
  <c r="AH13" i="3" s="1"/>
  <c r="AH14" i="3" s="1"/>
  <c r="AH15" i="3" s="1"/>
  <c r="AH16" i="3" s="1"/>
  <c r="AH17" i="3" s="1"/>
  <c r="AH18" i="3" s="1"/>
  <c r="BL11" i="3"/>
  <c r="BK11" i="3"/>
  <c r="BJ11" i="3"/>
  <c r="AI32" i="3" s="1"/>
  <c r="BI11" i="3"/>
  <c r="BH11" i="3"/>
  <c r="BG11" i="3"/>
  <c r="BF11" i="3"/>
  <c r="BE11" i="3"/>
  <c r="BD11" i="3"/>
  <c r="BC11" i="3"/>
  <c r="BB11" i="3"/>
  <c r="BA11" i="3"/>
  <c r="BM24" i="3" s="1"/>
  <c r="AG33" i="5" s="1"/>
  <c r="AZ11" i="3"/>
  <c r="AY11" i="3"/>
  <c r="AX11" i="3"/>
  <c r="AW11" i="3"/>
  <c r="AV11" i="3"/>
  <c r="AU11" i="3"/>
  <c r="AT11" i="3"/>
  <c r="AS11" i="3"/>
  <c r="AY24" i="3" s="1"/>
  <c r="AR11" i="3"/>
  <c r="AQ11" i="3"/>
  <c r="AP11" i="3"/>
  <c r="AO11" i="3"/>
  <c r="AN11" i="3"/>
  <c r="AM11" i="3"/>
  <c r="AK11" i="3"/>
  <c r="AJ11" i="3"/>
  <c r="AI11" i="3"/>
  <c r="BW24" i="2"/>
  <c r="AQ20" i="5" s="1"/>
  <c r="AH30" i="2"/>
  <c r="AH31" i="2" s="1"/>
  <c r="AH27" i="2"/>
  <c r="AH28" i="2" s="1"/>
  <c r="AH29" i="2" s="1"/>
  <c r="AH26" i="2"/>
  <c r="AH25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Q16" i="2"/>
  <c r="AP16" i="2"/>
  <c r="AO16" i="2"/>
  <c r="AN16" i="2"/>
  <c r="AM16" i="2"/>
  <c r="AL16" i="2"/>
  <c r="AK16" i="2"/>
  <c r="AJ16" i="2"/>
  <c r="AI16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H13" i="2" s="1"/>
  <c r="AH14" i="2" s="1"/>
  <c r="AH15" i="2" s="1"/>
  <c r="AH16" i="2" s="1"/>
  <c r="AH17" i="2" s="1"/>
  <c r="AH18" i="2" s="1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BX24" i="1"/>
  <c r="BY24" i="1"/>
  <c r="AS7" i="5" s="1"/>
  <c r="BX26" i="1"/>
  <c r="CA26" i="1" s="1"/>
  <c r="BY26" i="1"/>
  <c r="BX28" i="1"/>
  <c r="BY28" i="1"/>
  <c r="BX29" i="1"/>
  <c r="BY29" i="1"/>
  <c r="BX30" i="1"/>
  <c r="BY30" i="1"/>
  <c r="BX31" i="1"/>
  <c r="CA31" i="1" s="1"/>
  <c r="BY31" i="1"/>
  <c r="BW31" i="1"/>
  <c r="BW30" i="1"/>
  <c r="BW29" i="1"/>
  <c r="BW28" i="1"/>
  <c r="BW27" i="1"/>
  <c r="BW26" i="1"/>
  <c r="BW24" i="1"/>
  <c r="BW32" i="1"/>
  <c r="BS24" i="1"/>
  <c r="AM7" i="5" s="1"/>
  <c r="BS25" i="1"/>
  <c r="BT25" i="1"/>
  <c r="BV25" i="1" s="1"/>
  <c r="AP8" i="5" s="1"/>
  <c r="BS26" i="1"/>
  <c r="BT26" i="1"/>
  <c r="BS28" i="1"/>
  <c r="BS29" i="1"/>
  <c r="BR30" i="1"/>
  <c r="AL13" i="5" s="1"/>
  <c r="BR28" i="1"/>
  <c r="BR25" i="1"/>
  <c r="BR24" i="1"/>
  <c r="BO31" i="1"/>
  <c r="BN25" i="1"/>
  <c r="BP25" i="1" s="1"/>
  <c r="BO25" i="1"/>
  <c r="BN26" i="1"/>
  <c r="BO26" i="1"/>
  <c r="BN28" i="1"/>
  <c r="BO28" i="1"/>
  <c r="BN29" i="1"/>
  <c r="BO29" i="1"/>
  <c r="BN30" i="1"/>
  <c r="BO30" i="1"/>
  <c r="BN31" i="1"/>
  <c r="BQ31" i="1" s="1"/>
  <c r="BM25" i="1"/>
  <c r="BH31" i="1"/>
  <c r="AB14" i="5" s="1"/>
  <c r="BQ26" i="1"/>
  <c r="BP30" i="1"/>
  <c r="BM31" i="1"/>
  <c r="BM30" i="1"/>
  <c r="BM28" i="1"/>
  <c r="BM26" i="1"/>
  <c r="BI25" i="1"/>
  <c r="BJ25" i="1"/>
  <c r="BL25" i="1" s="1"/>
  <c r="BJ26" i="1"/>
  <c r="BI27" i="1"/>
  <c r="BI28" i="1"/>
  <c r="BJ28" i="1"/>
  <c r="BI29" i="1"/>
  <c r="BJ29" i="1"/>
  <c r="BI31" i="1"/>
  <c r="AC14" i="5" s="1"/>
  <c r="BH29" i="1"/>
  <c r="BH28" i="1"/>
  <c r="BH27" i="1"/>
  <c r="BH26" i="1"/>
  <c r="BH25" i="1"/>
  <c r="BZ30" i="1"/>
  <c r="CA29" i="1"/>
  <c r="CA28" i="1"/>
  <c r="BZ28" i="1"/>
  <c r="BQ28" i="1"/>
  <c r="BP28" i="1"/>
  <c r="BK29" i="1"/>
  <c r="BL28" i="1"/>
  <c r="BK28" i="1"/>
  <c r="BK25" i="1"/>
  <c r="BE30" i="1"/>
  <c r="BD24" i="1"/>
  <c r="BE24" i="1"/>
  <c r="BD27" i="1"/>
  <c r="BF27" i="1" s="1"/>
  <c r="BE27" i="1"/>
  <c r="BD28" i="1"/>
  <c r="BD29" i="1"/>
  <c r="BE29" i="1"/>
  <c r="BG29" i="1" s="1"/>
  <c r="AA12" i="5" s="1"/>
  <c r="BC31" i="1"/>
  <c r="BC30" i="1"/>
  <c r="BC29" i="1"/>
  <c r="BC28" i="1"/>
  <c r="BC27" i="1"/>
  <c r="BC26" i="1"/>
  <c r="BC24" i="1"/>
  <c r="BG24" i="1"/>
  <c r="AP30" i="1"/>
  <c r="AK24" i="1"/>
  <c r="AI24" i="1"/>
  <c r="AI32" i="1"/>
  <c r="BJ12" i="1"/>
  <c r="BL12" i="1"/>
  <c r="BI18" i="1"/>
  <c r="AU12" i="1"/>
  <c r="BC25" i="1" s="1"/>
  <c r="W8" i="5" s="1"/>
  <c r="AV12" i="1"/>
  <c r="BD25" i="1" s="1"/>
  <c r="X8" i="5" s="1"/>
  <c r="AW12" i="1"/>
  <c r="BE25" i="1" s="1"/>
  <c r="Y8" i="5" s="1"/>
  <c r="AX12" i="1"/>
  <c r="AY12" i="1"/>
  <c r="AZ12" i="1"/>
  <c r="BA12" i="1"/>
  <c r="BB12" i="1"/>
  <c r="BC12" i="1"/>
  <c r="BD12" i="1"/>
  <c r="BE12" i="1"/>
  <c r="BF12" i="1"/>
  <c r="BG12" i="1"/>
  <c r="BW25" i="1" s="1"/>
  <c r="BH12" i="1"/>
  <c r="BX25" i="1" s="1"/>
  <c r="AR8" i="5" s="1"/>
  <c r="BI12" i="1"/>
  <c r="BY25" i="1" s="1"/>
  <c r="AS8" i="5" s="1"/>
  <c r="BK12" i="1"/>
  <c r="AU13" i="1"/>
  <c r="AV13" i="1"/>
  <c r="BD26" i="1" s="1"/>
  <c r="X9" i="5" s="1"/>
  <c r="AW13" i="1"/>
  <c r="BE26" i="1" s="1"/>
  <c r="Y9" i="5" s="1"/>
  <c r="AX13" i="1"/>
  <c r="AY13" i="1"/>
  <c r="BI26" i="1" s="1"/>
  <c r="AZ13" i="1"/>
  <c r="BA13" i="1"/>
  <c r="BB13" i="1"/>
  <c r="BC13" i="1"/>
  <c r="BD13" i="1"/>
  <c r="BR26" i="1" s="1"/>
  <c r="AL9" i="5" s="1"/>
  <c r="BE13" i="1"/>
  <c r="BF13" i="1"/>
  <c r="BG13" i="1"/>
  <c r="BH13" i="1"/>
  <c r="BI13" i="1"/>
  <c r="AU14" i="1"/>
  <c r="AV14" i="1"/>
  <c r="AW14" i="1"/>
  <c r="AX14" i="1"/>
  <c r="AY14" i="1"/>
  <c r="AZ14" i="1"/>
  <c r="BJ27" i="1" s="1"/>
  <c r="AD10" i="5" s="1"/>
  <c r="BA14" i="1"/>
  <c r="BM27" i="1" s="1"/>
  <c r="AG10" i="5" s="1"/>
  <c r="BB14" i="1"/>
  <c r="BN27" i="1" s="1"/>
  <c r="BC14" i="1"/>
  <c r="BO27" i="1" s="1"/>
  <c r="AI10" i="5" s="1"/>
  <c r="BD14" i="1"/>
  <c r="BR27" i="1" s="1"/>
  <c r="AL10" i="5" s="1"/>
  <c r="BE14" i="1"/>
  <c r="BS27" i="1" s="1"/>
  <c r="AM10" i="5" s="1"/>
  <c r="BF14" i="1"/>
  <c r="BT27" i="1" s="1"/>
  <c r="AN10" i="5" s="1"/>
  <c r="BG14" i="1"/>
  <c r="BH14" i="1"/>
  <c r="BX27" i="1" s="1"/>
  <c r="BI14" i="1"/>
  <c r="BY27" i="1" s="1"/>
  <c r="AS10" i="5" s="1"/>
  <c r="AU15" i="1"/>
  <c r="AV15" i="1"/>
  <c r="AW15" i="1"/>
  <c r="BE28" i="1" s="1"/>
  <c r="AX15" i="1"/>
  <c r="AY15" i="1"/>
  <c r="AZ15" i="1"/>
  <c r="BA15" i="1"/>
  <c r="BB15" i="1"/>
  <c r="BC15" i="1"/>
  <c r="BD15" i="1"/>
  <c r="BE15" i="1"/>
  <c r="BF15" i="1"/>
  <c r="BT28" i="1" s="1"/>
  <c r="BG15" i="1"/>
  <c r="BH15" i="1"/>
  <c r="BI15" i="1"/>
  <c r="AU16" i="1"/>
  <c r="AV16" i="1"/>
  <c r="AW16" i="1"/>
  <c r="AX16" i="1"/>
  <c r="AY16" i="1"/>
  <c r="AZ16" i="1"/>
  <c r="BA16" i="1"/>
  <c r="BM29" i="1" s="1"/>
  <c r="AG12" i="5" s="1"/>
  <c r="BB16" i="1"/>
  <c r="BC16" i="1"/>
  <c r="BD16" i="1"/>
  <c r="BR29" i="1" s="1"/>
  <c r="AL12" i="5" s="1"/>
  <c r="BE16" i="1"/>
  <c r="BF16" i="1"/>
  <c r="BT29" i="1" s="1"/>
  <c r="AN12" i="5" s="1"/>
  <c r="BG16" i="1"/>
  <c r="BH16" i="1"/>
  <c r="BI16" i="1"/>
  <c r="AU17" i="1"/>
  <c r="AV17" i="1"/>
  <c r="BD30" i="1" s="1"/>
  <c r="AW17" i="1"/>
  <c r="AX17" i="1"/>
  <c r="BH30" i="1" s="1"/>
  <c r="AB13" i="5" s="1"/>
  <c r="AY17" i="1"/>
  <c r="BI30" i="1" s="1"/>
  <c r="AZ17" i="1"/>
  <c r="BJ30" i="1" s="1"/>
  <c r="AD13" i="5" s="1"/>
  <c r="BA17" i="1"/>
  <c r="BB17" i="1"/>
  <c r="BC17" i="1"/>
  <c r="BD17" i="1"/>
  <c r="BE17" i="1"/>
  <c r="BS30" i="1" s="1"/>
  <c r="BF17" i="1"/>
  <c r="BT30" i="1" s="1"/>
  <c r="AN13" i="5" s="1"/>
  <c r="BG17" i="1"/>
  <c r="BH17" i="1"/>
  <c r="BI17" i="1"/>
  <c r="AU18" i="1"/>
  <c r="AV18" i="1"/>
  <c r="BD31" i="1" s="1"/>
  <c r="AW18" i="1"/>
  <c r="BE31" i="1" s="1"/>
  <c r="Y14" i="5" s="1"/>
  <c r="AX18" i="1"/>
  <c r="AY18" i="1"/>
  <c r="AZ18" i="1"/>
  <c r="BJ31" i="1" s="1"/>
  <c r="AD14" i="5" s="1"/>
  <c r="BA18" i="1"/>
  <c r="BB18" i="1"/>
  <c r="BC18" i="1"/>
  <c r="BD18" i="1"/>
  <c r="BR31" i="1" s="1"/>
  <c r="BE18" i="1"/>
  <c r="BS31" i="1" s="1"/>
  <c r="AM14" i="5" s="1"/>
  <c r="BF18" i="1"/>
  <c r="BT31" i="1" s="1"/>
  <c r="AN14" i="5" s="1"/>
  <c r="BG18" i="1"/>
  <c r="BH18" i="1"/>
  <c r="BJ11" i="1"/>
  <c r="AX11" i="1"/>
  <c r="BH24" i="1" s="1"/>
  <c r="AB7" i="5" s="1"/>
  <c r="AY11" i="1"/>
  <c r="BI24" i="1" s="1"/>
  <c r="AZ11" i="1"/>
  <c r="BJ24" i="1" s="1"/>
  <c r="AD7" i="5" s="1"/>
  <c r="BA11" i="1"/>
  <c r="BM24" i="1" s="1"/>
  <c r="BB11" i="1"/>
  <c r="BN24" i="1" s="1"/>
  <c r="AH7" i="5" s="1"/>
  <c r="BC11" i="1"/>
  <c r="BO24" i="1" s="1"/>
  <c r="AI7" i="5" s="1"/>
  <c r="BD11" i="1"/>
  <c r="BE11" i="1"/>
  <c r="BF11" i="1"/>
  <c r="BT24" i="1" s="1"/>
  <c r="BG11" i="1"/>
  <c r="BH11" i="1"/>
  <c r="BI11" i="1"/>
  <c r="BK11" i="1"/>
  <c r="BL11" i="1"/>
  <c r="AV11" i="1"/>
  <c r="AW11" i="1"/>
  <c r="AT11" i="1"/>
  <c r="AT18" i="1"/>
  <c r="AL11" i="1"/>
  <c r="AJ11" i="1"/>
  <c r="AJ18" i="1"/>
  <c r="AI18" i="1"/>
  <c r="AI12" i="1"/>
  <c r="AI11" i="1"/>
  <c r="AR11" i="1"/>
  <c r="AP15" i="1"/>
  <c r="AQ15" i="1"/>
  <c r="AO15" i="1"/>
  <c r="AS18" i="1"/>
  <c r="AR18" i="1"/>
  <c r="AL18" i="1"/>
  <c r="AL17" i="1"/>
  <c r="AN16" i="1"/>
  <c r="AL16" i="1"/>
  <c r="AI17" i="1"/>
  <c r="AI16" i="1"/>
  <c r="AK15" i="1"/>
  <c r="AI15" i="1"/>
  <c r="CA27" i="1" l="1"/>
  <c r="AU10" i="5" s="1"/>
  <c r="AR10" i="5"/>
  <c r="CA25" i="1"/>
  <c r="AU8" i="5" s="1"/>
  <c r="BZ25" i="1"/>
  <c r="AT8" i="5" s="1"/>
  <c r="AQ8" i="5"/>
  <c r="CA24" i="1"/>
  <c r="AU7" i="5" s="1"/>
  <c r="BV31" i="1"/>
  <c r="AP14" i="5" s="1"/>
  <c r="AL14" i="5"/>
  <c r="BV29" i="1"/>
  <c r="AP12" i="5" s="1"/>
  <c r="AN11" i="5"/>
  <c r="BV28" i="1"/>
  <c r="AP11" i="5" s="1"/>
  <c r="BU28" i="1"/>
  <c r="AO11" i="5" s="1"/>
  <c r="BV27" i="1"/>
  <c r="AP10" i="5" s="1"/>
  <c r="BV26" i="1"/>
  <c r="AP9" i="5" s="1"/>
  <c r="BU25" i="1"/>
  <c r="AO8" i="5" s="1"/>
  <c r="AN7" i="5"/>
  <c r="BV24" i="1"/>
  <c r="AP7" i="5" s="1"/>
  <c r="BQ29" i="1"/>
  <c r="AK12" i="5" s="1"/>
  <c r="BK27" i="1"/>
  <c r="AE10" i="5" s="1"/>
  <c r="BQ27" i="1"/>
  <c r="AK10" i="5" s="1"/>
  <c r="AH10" i="5"/>
  <c r="BP24" i="1"/>
  <c r="AJ7" i="5" s="1"/>
  <c r="BL31" i="1"/>
  <c r="AF14" i="5" s="1"/>
  <c r="BK30" i="1"/>
  <c r="AE13" i="5" s="1"/>
  <c r="AC13" i="5"/>
  <c r="BL26" i="1"/>
  <c r="AF9" i="5" s="1"/>
  <c r="AC9" i="5"/>
  <c r="AG7" i="5"/>
  <c r="BL24" i="1"/>
  <c r="AF7" i="5" s="1"/>
  <c r="AC7" i="5"/>
  <c r="X13" i="5"/>
  <c r="BF30" i="1"/>
  <c r="Z13" i="5" s="1"/>
  <c r="BG31" i="1"/>
  <c r="AA14" i="5" s="1"/>
  <c r="X14" i="5"/>
  <c r="Y12" i="5"/>
  <c r="Y11" i="5"/>
  <c r="BF28" i="1"/>
  <c r="Z11" i="5" s="1"/>
  <c r="BG28" i="1"/>
  <c r="AA11" i="5" s="1"/>
  <c r="BG26" i="1"/>
  <c r="AA9" i="5" s="1"/>
  <c r="BG25" i="1"/>
  <c r="AA8" i="5" s="1"/>
  <c r="AX31" i="3"/>
  <c r="R40" i="5" s="1"/>
  <c r="BY28" i="3"/>
  <c r="BJ24" i="3"/>
  <c r="BX28" i="3"/>
  <c r="BJ30" i="3"/>
  <c r="AD39" i="5" s="1"/>
  <c r="BE31" i="3"/>
  <c r="Y40" i="5" s="1"/>
  <c r="BM30" i="3"/>
  <c r="AP27" i="3"/>
  <c r="BI28" i="3"/>
  <c r="AC37" i="5" s="1"/>
  <c r="BD25" i="3"/>
  <c r="BT25" i="3"/>
  <c r="AN34" i="5" s="1"/>
  <c r="AU29" i="3"/>
  <c r="AY31" i="3"/>
  <c r="S40" i="5" s="1"/>
  <c r="AS31" i="3"/>
  <c r="M40" i="5" s="1"/>
  <c r="BS31" i="3"/>
  <c r="AM40" i="5" s="1"/>
  <c r="BE26" i="3"/>
  <c r="Y35" i="5" s="1"/>
  <c r="BR29" i="3"/>
  <c r="AL38" i="5" s="1"/>
  <c r="BO27" i="3"/>
  <c r="BS29" i="3"/>
  <c r="AM38" i="5" s="1"/>
  <c r="BH24" i="3"/>
  <c r="AU25" i="3"/>
  <c r="BO31" i="3"/>
  <c r="AP31" i="3"/>
  <c r="J40" i="5" s="1"/>
  <c r="BN24" i="3"/>
  <c r="AH33" i="5" s="1"/>
  <c r="BO25" i="3"/>
  <c r="AU28" i="3"/>
  <c r="O37" i="5" s="1"/>
  <c r="BD29" i="3"/>
  <c r="X38" i="5" s="1"/>
  <c r="BY30" i="3"/>
  <c r="AO24" i="3"/>
  <c r="I33" i="5" s="1"/>
  <c r="AT26" i="3"/>
  <c r="BC27" i="3"/>
  <c r="AS29" i="3"/>
  <c r="AU31" i="3"/>
  <c r="O40" i="5" s="1"/>
  <c r="AN26" i="3"/>
  <c r="AY27" i="3"/>
  <c r="S36" i="5" s="1"/>
  <c r="AO30" i="3"/>
  <c r="BJ29" i="3"/>
  <c r="AX24" i="3"/>
  <c r="AK25" i="3"/>
  <c r="AY25" i="3"/>
  <c r="BM25" i="3"/>
  <c r="BY25" i="3"/>
  <c r="AS34" i="5" s="1"/>
  <c r="BC26" i="3"/>
  <c r="BE28" i="3"/>
  <c r="Y37" i="5" s="1"/>
  <c r="AZ29" i="3"/>
  <c r="AI30" i="3"/>
  <c r="C39" i="5" s="1"/>
  <c r="AU30" i="3"/>
  <c r="O39" i="5" s="1"/>
  <c r="BI30" i="3"/>
  <c r="AC39" i="5" s="1"/>
  <c r="BW30" i="3"/>
  <c r="BD31" i="3"/>
  <c r="X40" i="5" s="1"/>
  <c r="BR31" i="3"/>
  <c r="AL40" i="5" s="1"/>
  <c r="BI24" i="3"/>
  <c r="BL24" i="3" s="1"/>
  <c r="BC25" i="3"/>
  <c r="BD26" i="3"/>
  <c r="X35" i="5" s="1"/>
  <c r="BH28" i="3"/>
  <c r="AB37" i="5" s="1"/>
  <c r="AT29" i="3"/>
  <c r="BY31" i="3"/>
  <c r="BY27" i="3"/>
  <c r="BX31" i="3"/>
  <c r="BX27" i="3"/>
  <c r="BX30" i="3"/>
  <c r="BM29" i="3"/>
  <c r="BS28" i="3"/>
  <c r="AM37" i="5" s="1"/>
  <c r="BC28" i="3"/>
  <c r="W37" i="5" s="1"/>
  <c r="BO26" i="3"/>
  <c r="AI35" i="5" s="1"/>
  <c r="AO25" i="3"/>
  <c r="BH31" i="3"/>
  <c r="AB40" i="5" s="1"/>
  <c r="AJ27" i="3"/>
  <c r="AK31" i="3"/>
  <c r="E40" i="5" s="1"/>
  <c r="BO30" i="3"/>
  <c r="BE25" i="3"/>
  <c r="BI31" i="3"/>
  <c r="AC40" i="5" s="1"/>
  <c r="BI27" i="3"/>
  <c r="AC36" i="5" s="1"/>
  <c r="AK27" i="3"/>
  <c r="BC24" i="3"/>
  <c r="AJ31" i="3"/>
  <c r="D40" i="5" s="1"/>
  <c r="BN30" i="3"/>
  <c r="AP30" i="3"/>
  <c r="BT29" i="3"/>
  <c r="AN38" i="5" s="1"/>
  <c r="BR28" i="3"/>
  <c r="AL37" i="5" s="1"/>
  <c r="AZ27" i="3"/>
  <c r="T36" i="5" s="1"/>
  <c r="BN26" i="3"/>
  <c r="AH35" i="5" s="1"/>
  <c r="BJ31" i="3"/>
  <c r="AD40" i="5" s="1"/>
  <c r="BH30" i="3"/>
  <c r="AB39" i="5" s="1"/>
  <c r="BN29" i="3"/>
  <c r="AX29" i="3"/>
  <c r="R38" i="5" s="1"/>
  <c r="BT28" i="3"/>
  <c r="AN37" i="5" s="1"/>
  <c r="BD28" i="3"/>
  <c r="X37" i="5" s="1"/>
  <c r="BJ27" i="3"/>
  <c r="AD36" i="5" s="1"/>
  <c r="BH26" i="3"/>
  <c r="AB35" i="5" s="1"/>
  <c r="AP25" i="3"/>
  <c r="BD24" i="3"/>
  <c r="H33" i="5"/>
  <c r="AZ31" i="3"/>
  <c r="AN29" i="3"/>
  <c r="AT28" i="3"/>
  <c r="N37" i="5" s="1"/>
  <c r="BH27" i="3"/>
  <c r="AB36" i="5" s="1"/>
  <c r="AK30" i="3"/>
  <c r="E39" i="5" s="1"/>
  <c r="AT31" i="3"/>
  <c r="N40" i="5" s="1"/>
  <c r="AS24" i="3"/>
  <c r="BT30" i="3"/>
  <c r="AN39" i="5" s="1"/>
  <c r="AZ30" i="3"/>
  <c r="T39" i="5" s="1"/>
  <c r="AN25" i="3"/>
  <c r="BW26" i="3"/>
  <c r="BR27" i="3"/>
  <c r="AL36" i="5" s="1"/>
  <c r="BM28" i="3"/>
  <c r="AG37" i="5" s="1"/>
  <c r="AZ24" i="3"/>
  <c r="AT25" i="3"/>
  <c r="BT26" i="3"/>
  <c r="AN35" i="5" s="1"/>
  <c r="BE24" i="3"/>
  <c r="BS24" i="3"/>
  <c r="BH25" i="3"/>
  <c r="AJ26" i="3"/>
  <c r="AX26" i="3"/>
  <c r="BJ26" i="3"/>
  <c r="AD35" i="5" s="1"/>
  <c r="BX26" i="3"/>
  <c r="AS27" i="3"/>
  <c r="BE27" i="3"/>
  <c r="Y36" i="5" s="1"/>
  <c r="BS27" i="3"/>
  <c r="AN28" i="3"/>
  <c r="BN28" i="3"/>
  <c r="AH37" i="5" s="1"/>
  <c r="AI29" i="3"/>
  <c r="BI29" i="3"/>
  <c r="BW29" i="3"/>
  <c r="BR30" i="3"/>
  <c r="AL39" i="5" s="1"/>
  <c r="BM31" i="3"/>
  <c r="BX24" i="3"/>
  <c r="AR33" i="5" s="1"/>
  <c r="BR25" i="3"/>
  <c r="AP26" i="3"/>
  <c r="AS28" i="3"/>
  <c r="M37" i="5" s="1"/>
  <c r="AI31" i="3"/>
  <c r="C40" i="5" s="1"/>
  <c r="AS26" i="3"/>
  <c r="BS26" i="3"/>
  <c r="AN27" i="3"/>
  <c r="BW28" i="3"/>
  <c r="AY30" i="3"/>
  <c r="BJ25" i="3"/>
  <c r="AJ28" i="3"/>
  <c r="D37" i="5" s="1"/>
  <c r="AO27" i="3"/>
  <c r="AX28" i="3"/>
  <c r="R37" i="5" s="1"/>
  <c r="BE29" i="3"/>
  <c r="Y38" i="5" s="1"/>
  <c r="AT24" i="3"/>
  <c r="BM26" i="3"/>
  <c r="AG35" i="5" s="1"/>
  <c r="AK28" i="3"/>
  <c r="E37" i="5" s="1"/>
  <c r="AU26" i="3"/>
  <c r="BD27" i="3"/>
  <c r="AY28" i="3"/>
  <c r="S37" i="5" s="1"/>
  <c r="BH29" i="3"/>
  <c r="BR24" i="3"/>
  <c r="AO26" i="3"/>
  <c r="BN31" i="3"/>
  <c r="BT24" i="3"/>
  <c r="AI25" i="3"/>
  <c r="BI25" i="3"/>
  <c r="BW25" i="3"/>
  <c r="AK26" i="3"/>
  <c r="AY26" i="3"/>
  <c r="BY26" i="3"/>
  <c r="AT27" i="3"/>
  <c r="BT27" i="3"/>
  <c r="AN36" i="5" s="1"/>
  <c r="AO28" i="3"/>
  <c r="BO28" i="3"/>
  <c r="AJ29" i="3"/>
  <c r="D38" i="5" s="1"/>
  <c r="BX29" i="3"/>
  <c r="AS30" i="3"/>
  <c r="M39" i="5" s="1"/>
  <c r="BS30" i="3"/>
  <c r="AM39" i="5" s="1"/>
  <c r="AN31" i="3"/>
  <c r="H40" i="5" s="1"/>
  <c r="AJ24" i="3"/>
  <c r="BY24" i="3"/>
  <c r="AS33" i="5" s="1"/>
  <c r="BS25" i="3"/>
  <c r="AM34" i="5" s="1"/>
  <c r="BN27" i="3"/>
  <c r="AZ28" i="3"/>
  <c r="T37" i="5" s="1"/>
  <c r="BD30" i="3"/>
  <c r="X39" i="5" s="1"/>
  <c r="BW27" i="3"/>
  <c r="AI28" i="3"/>
  <c r="C37" i="5" s="1"/>
  <c r="AP29" i="3"/>
  <c r="J38" i="5" s="1"/>
  <c r="BT31" i="3"/>
  <c r="AN40" i="5" s="1"/>
  <c r="AX27" i="3"/>
  <c r="R36" i="5" s="1"/>
  <c r="AN30" i="3"/>
  <c r="BO24" i="3"/>
  <c r="AI33" i="5" s="1"/>
  <c r="BJ28" i="3"/>
  <c r="AP24" i="3"/>
  <c r="J33" i="5" s="1"/>
  <c r="AS25" i="3"/>
  <c r="AI26" i="3"/>
  <c r="BI26" i="3"/>
  <c r="AC35" i="5" s="1"/>
  <c r="BC30" i="3"/>
  <c r="W39" i="5" s="1"/>
  <c r="AI24" i="3"/>
  <c r="AU24" i="3"/>
  <c r="BW24" i="3"/>
  <c r="AQ33" i="5" s="1"/>
  <c r="AJ25" i="3"/>
  <c r="AX25" i="3"/>
  <c r="BX25" i="3"/>
  <c r="AR34" i="5" s="1"/>
  <c r="AZ26" i="3"/>
  <c r="AU27" i="3"/>
  <c r="AP28" i="3"/>
  <c r="AK29" i="3"/>
  <c r="AY29" i="3"/>
  <c r="S38" i="5" s="1"/>
  <c r="BY29" i="3"/>
  <c r="AT30" i="3"/>
  <c r="N39" i="5" s="1"/>
  <c r="AO31" i="3"/>
  <c r="BC31" i="3"/>
  <c r="W40" i="5" s="1"/>
  <c r="AK24" i="3"/>
  <c r="AI27" i="3"/>
  <c r="BE30" i="3"/>
  <c r="Y39" i="5" s="1"/>
  <c r="BW31" i="3"/>
  <c r="BS27" i="2"/>
  <c r="AM23" i="5" s="1"/>
  <c r="AU29" i="2"/>
  <c r="O25" i="5" s="1"/>
  <c r="BH24" i="2"/>
  <c r="BK24" i="2" s="1"/>
  <c r="AE20" i="5" s="1"/>
  <c r="AU25" i="2"/>
  <c r="AI27" i="2"/>
  <c r="C23" i="5" s="1"/>
  <c r="BJ26" i="2"/>
  <c r="AN28" i="2"/>
  <c r="BN28" i="2"/>
  <c r="AH24" i="5" s="1"/>
  <c r="AK31" i="2"/>
  <c r="E27" i="5" s="1"/>
  <c r="BT24" i="2"/>
  <c r="AN20" i="5" s="1"/>
  <c r="BJ25" i="2"/>
  <c r="BN26" i="2"/>
  <c r="AH22" i="5" s="1"/>
  <c r="BM29" i="2"/>
  <c r="AG25" i="5" s="1"/>
  <c r="AJ24" i="2"/>
  <c r="BJ24" i="2"/>
  <c r="AX27" i="2"/>
  <c r="AS28" i="2"/>
  <c r="M24" i="5" s="1"/>
  <c r="AI30" i="2"/>
  <c r="C26" i="5" s="1"/>
  <c r="AP31" i="2"/>
  <c r="J27" i="5" s="1"/>
  <c r="BR31" i="2"/>
  <c r="AL27" i="5" s="1"/>
  <c r="BE27" i="2"/>
  <c r="Y23" i="5" s="1"/>
  <c r="AZ28" i="2"/>
  <c r="AY31" i="2"/>
  <c r="S27" i="5" s="1"/>
  <c r="AT24" i="2"/>
  <c r="N20" i="5" s="1"/>
  <c r="AI25" i="2"/>
  <c r="BH27" i="2"/>
  <c r="AB23" i="5" s="1"/>
  <c r="BC28" i="2"/>
  <c r="W24" i="5" s="1"/>
  <c r="BI24" i="2"/>
  <c r="AC20" i="5" s="1"/>
  <c r="BI27" i="2"/>
  <c r="AC23" i="5" s="1"/>
  <c r="BD31" i="2"/>
  <c r="X27" i="5" s="1"/>
  <c r="AI32" i="2"/>
  <c r="BH25" i="2" s="1"/>
  <c r="BU30" i="1"/>
  <c r="AO13" i="5" s="1"/>
  <c r="BV30" i="1"/>
  <c r="AP13" i="5" s="1"/>
  <c r="BU31" i="1"/>
  <c r="AO14" i="5" s="1"/>
  <c r="BW32" i="2"/>
  <c r="BW27" i="2" s="1"/>
  <c r="BN27" i="2"/>
  <c r="AH23" i="5" s="1"/>
  <c r="AP29" i="2"/>
  <c r="J25" i="5" s="1"/>
  <c r="AN25" i="2"/>
  <c r="AP26" i="2"/>
  <c r="AJ30" i="2"/>
  <c r="D26" i="5" s="1"/>
  <c r="AX30" i="2"/>
  <c r="R26" i="5" s="1"/>
  <c r="BS31" i="2"/>
  <c r="AM27" i="5" s="1"/>
  <c r="BN24" i="2"/>
  <c r="AH20" i="5" s="1"/>
  <c r="BC25" i="2"/>
  <c r="W21" i="5" s="1"/>
  <c r="BE26" i="2"/>
  <c r="Y22" i="5" s="1"/>
  <c r="BI28" i="2"/>
  <c r="AC24" i="5" s="1"/>
  <c r="BD29" i="2"/>
  <c r="X25" i="5" s="1"/>
  <c r="AK30" i="2"/>
  <c r="BM30" i="2"/>
  <c r="AT31" i="2"/>
  <c r="N27" i="5" s="1"/>
  <c r="BT31" i="2"/>
  <c r="AN27" i="5" s="1"/>
  <c r="AO27" i="2"/>
  <c r="BC27" i="2"/>
  <c r="W23" i="5" s="1"/>
  <c r="BO27" i="2"/>
  <c r="AI23" i="5" s="1"/>
  <c r="AJ28" i="2"/>
  <c r="D24" i="5" s="1"/>
  <c r="AX28" i="2"/>
  <c r="BB28" i="2" s="1"/>
  <c r="BJ28" i="2"/>
  <c r="AD24" i="5" s="1"/>
  <c r="BS29" i="2"/>
  <c r="AM25" i="5" s="1"/>
  <c r="AN30" i="2"/>
  <c r="H26" i="5" s="1"/>
  <c r="AZ30" i="2"/>
  <c r="T26" i="5" s="1"/>
  <c r="BN30" i="2"/>
  <c r="AI31" i="2"/>
  <c r="AU31" i="2"/>
  <c r="O27" i="5" s="1"/>
  <c r="BO29" i="2"/>
  <c r="AI25" i="5" s="1"/>
  <c r="BJ30" i="2"/>
  <c r="AD26" i="5" s="1"/>
  <c r="AS31" i="2"/>
  <c r="BE31" i="2"/>
  <c r="Y27" i="5" s="1"/>
  <c r="AO25" i="2"/>
  <c r="AU28" i="2"/>
  <c r="O24" i="5" s="1"/>
  <c r="AY30" i="2"/>
  <c r="S26" i="5" s="1"/>
  <c r="BH31" i="2"/>
  <c r="AB27" i="5" s="1"/>
  <c r="AP24" i="2"/>
  <c r="BR24" i="2"/>
  <c r="AS25" i="2"/>
  <c r="BE25" i="2"/>
  <c r="Y21" i="5" s="1"/>
  <c r="BS25" i="2"/>
  <c r="AM21" i="5" s="1"/>
  <c r="AU26" i="2"/>
  <c r="BI26" i="2"/>
  <c r="AC22" i="5" s="1"/>
  <c r="AP27" i="2"/>
  <c r="BD27" i="2"/>
  <c r="X23" i="5" s="1"/>
  <c r="BR27" i="2"/>
  <c r="AL23" i="5" s="1"/>
  <c r="AK28" i="2"/>
  <c r="E24" i="5" s="1"/>
  <c r="AY28" i="2"/>
  <c r="AT29" i="2"/>
  <c r="N25" i="5" s="1"/>
  <c r="BH29" i="2"/>
  <c r="AB25" i="5" s="1"/>
  <c r="BT29" i="2"/>
  <c r="AN25" i="5" s="1"/>
  <c r="AO30" i="2"/>
  <c r="I26" i="5" s="1"/>
  <c r="BC30" i="2"/>
  <c r="W26" i="5" s="1"/>
  <c r="BO30" i="2"/>
  <c r="AJ31" i="2"/>
  <c r="D27" i="5" s="1"/>
  <c r="AW31" i="2"/>
  <c r="Q27" i="5" s="1"/>
  <c r="BM27" i="2"/>
  <c r="AG23" i="5" s="1"/>
  <c r="BS26" i="2"/>
  <c r="BO24" i="2"/>
  <c r="AI20" i="5" s="1"/>
  <c r="BH30" i="2"/>
  <c r="AB26" i="5" s="1"/>
  <c r="BN29" i="2"/>
  <c r="AH25" i="5" s="1"/>
  <c r="AX29" i="2"/>
  <c r="R25" i="5" s="1"/>
  <c r="BT28" i="2"/>
  <c r="AN24" i="5" s="1"/>
  <c r="BD28" i="2"/>
  <c r="X24" i="5" s="1"/>
  <c r="BJ27" i="2"/>
  <c r="AD23" i="5" s="1"/>
  <c r="BH26" i="2"/>
  <c r="AP25" i="2"/>
  <c r="BD24" i="2"/>
  <c r="X20" i="5" s="1"/>
  <c r="AN24" i="2"/>
  <c r="AS30" i="2"/>
  <c r="M26" i="5" s="1"/>
  <c r="AY29" i="2"/>
  <c r="S25" i="5" s="1"/>
  <c r="BE28" i="2"/>
  <c r="Y24" i="5" s="1"/>
  <c r="AS26" i="2"/>
  <c r="AO24" i="2"/>
  <c r="BJ31" i="2"/>
  <c r="AD27" i="5" s="1"/>
  <c r="BO25" i="2"/>
  <c r="AZ29" i="2"/>
  <c r="T25" i="5" s="1"/>
  <c r="AU30" i="2"/>
  <c r="O26" i="5" s="1"/>
  <c r="BI30" i="2"/>
  <c r="AC26" i="5" s="1"/>
  <c r="AO31" i="2"/>
  <c r="I27" i="5" s="1"/>
  <c r="BC31" i="2"/>
  <c r="W27" i="5" s="1"/>
  <c r="AK24" i="2"/>
  <c r="BR25" i="2"/>
  <c r="AL21" i="5" s="1"/>
  <c r="AN26" i="2"/>
  <c r="BD26" i="2"/>
  <c r="X22" i="5" s="1"/>
  <c r="BT26" i="2"/>
  <c r="AN22" i="5" s="1"/>
  <c r="BH28" i="2"/>
  <c r="AB24" i="5" s="1"/>
  <c r="BJ29" i="2"/>
  <c r="AD25" i="5" s="1"/>
  <c r="AX31" i="2"/>
  <c r="R27" i="5" s="1"/>
  <c r="BN31" i="2"/>
  <c r="AI24" i="2"/>
  <c r="AJ25" i="2"/>
  <c r="AX25" i="2"/>
  <c r="AZ26" i="2"/>
  <c r="AT27" i="2"/>
  <c r="BT27" i="2"/>
  <c r="AO28" i="2"/>
  <c r="BO28" i="2"/>
  <c r="AI24" i="5" s="1"/>
  <c r="AI29" i="2"/>
  <c r="C25" i="5" s="1"/>
  <c r="BI29" i="2"/>
  <c r="AC25" i="5" s="1"/>
  <c r="BR30" i="2"/>
  <c r="AL26" i="5" s="1"/>
  <c r="AY27" i="2"/>
  <c r="S23" i="5" s="1"/>
  <c r="BE30" i="2"/>
  <c r="Y26" i="5" s="1"/>
  <c r="BD30" i="2"/>
  <c r="X26" i="5" s="1"/>
  <c r="BT30" i="2"/>
  <c r="AN26" i="5" s="1"/>
  <c r="AX24" i="2"/>
  <c r="AK25" i="2"/>
  <c r="AY25" i="2"/>
  <c r="BC26" i="2"/>
  <c r="W22" i="5" s="1"/>
  <c r="AU27" i="2"/>
  <c r="AP28" i="2"/>
  <c r="AJ29" i="2"/>
  <c r="D25" i="5" s="1"/>
  <c r="BS30" i="2"/>
  <c r="AM26" i="5" s="1"/>
  <c r="BM31" i="2"/>
  <c r="AJ27" i="2"/>
  <c r="D23" i="5" s="1"/>
  <c r="AZ27" i="2"/>
  <c r="T23" i="5" s="1"/>
  <c r="BR28" i="2"/>
  <c r="AL24" i="5" s="1"/>
  <c r="AN29" i="2"/>
  <c r="H25" i="5" s="1"/>
  <c r="AP30" i="2"/>
  <c r="AY24" i="2"/>
  <c r="BM24" i="2"/>
  <c r="AG20" i="5" s="1"/>
  <c r="AZ25" i="2"/>
  <c r="BN25" i="2"/>
  <c r="BR26" i="2"/>
  <c r="AL22" i="5" s="1"/>
  <c r="AK29" i="2"/>
  <c r="E25" i="5" s="1"/>
  <c r="AT30" i="2"/>
  <c r="N26" i="5" s="1"/>
  <c r="AN31" i="2"/>
  <c r="H27" i="5" s="1"/>
  <c r="AZ24" i="2"/>
  <c r="AK27" i="2"/>
  <c r="E23" i="5" s="1"/>
  <c r="BS28" i="2"/>
  <c r="AM24" i="5" s="1"/>
  <c r="BQ25" i="1"/>
  <c r="BZ24" i="1"/>
  <c r="AT7" i="5" s="1"/>
  <c r="BZ29" i="1"/>
  <c r="CA30" i="1"/>
  <c r="BZ26" i="1"/>
  <c r="BZ27" i="1"/>
  <c r="AT10" i="5" s="1"/>
  <c r="BZ31" i="1"/>
  <c r="BU24" i="1"/>
  <c r="AO7" i="5" s="1"/>
  <c r="BU29" i="1"/>
  <c r="AO12" i="5" s="1"/>
  <c r="BU26" i="1"/>
  <c r="AO9" i="5" s="1"/>
  <c r="BU27" i="1"/>
  <c r="AO10" i="5" s="1"/>
  <c r="BP27" i="1"/>
  <c r="AJ10" i="5" s="1"/>
  <c r="BQ30" i="1"/>
  <c r="BQ24" i="1"/>
  <c r="AK7" i="5" s="1"/>
  <c r="BP26" i="1"/>
  <c r="BP31" i="1"/>
  <c r="BP29" i="1"/>
  <c r="AJ12" i="5" s="1"/>
  <c r="BL30" i="1"/>
  <c r="AF13" i="5" s="1"/>
  <c r="BL27" i="1"/>
  <c r="AF10" i="5" s="1"/>
  <c r="BK26" i="1"/>
  <c r="AE9" i="5" s="1"/>
  <c r="BL29" i="1"/>
  <c r="BK31" i="1"/>
  <c r="AE14" i="5" s="1"/>
  <c r="BK24" i="1"/>
  <c r="AE7" i="5" s="1"/>
  <c r="BF25" i="1"/>
  <c r="Z8" i="5" s="1"/>
  <c r="BG27" i="1"/>
  <c r="BG30" i="1"/>
  <c r="AA13" i="5" s="1"/>
  <c r="BF24" i="1"/>
  <c r="BF29" i="1"/>
  <c r="Z12" i="5" s="1"/>
  <c r="BF26" i="1"/>
  <c r="Z9" i="5" s="1"/>
  <c r="BF31" i="1"/>
  <c r="Z14" i="5" s="1"/>
  <c r="AN30" i="1"/>
  <c r="BV27" i="2" l="1"/>
  <c r="AP23" i="5" s="1"/>
  <c r="AN23" i="5"/>
  <c r="BV26" i="3"/>
  <c r="AP35" i="5" s="1"/>
  <c r="AM35" i="5"/>
  <c r="BQ29" i="2"/>
  <c r="AK25" i="5" s="1"/>
  <c r="BP27" i="3"/>
  <c r="AJ36" i="5" s="1"/>
  <c r="AH36" i="5"/>
  <c r="BM7" i="5"/>
  <c r="BL7" i="5"/>
  <c r="BG27" i="2"/>
  <c r="AA23" i="5" s="1"/>
  <c r="BF27" i="2"/>
  <c r="Z23" i="5" s="1"/>
  <c r="BA31" i="3"/>
  <c r="U40" i="5" s="1"/>
  <c r="T40" i="5"/>
  <c r="BB30" i="3"/>
  <c r="V39" i="5" s="1"/>
  <c r="S39" i="5"/>
  <c r="AV31" i="2"/>
  <c r="P27" i="5" s="1"/>
  <c r="M27" i="5"/>
  <c r="AR30" i="2"/>
  <c r="L26" i="5" s="1"/>
  <c r="J26" i="5"/>
  <c r="AM31" i="2"/>
  <c r="G27" i="5" s="1"/>
  <c r="C27" i="5"/>
  <c r="AM30" i="2"/>
  <c r="G26" i="5" s="1"/>
  <c r="E26" i="5"/>
  <c r="AW31" i="3"/>
  <c r="Q40" i="5" s="1"/>
  <c r="BP24" i="3"/>
  <c r="AJ33" i="5" s="1"/>
  <c r="BQ30" i="3"/>
  <c r="BU29" i="3"/>
  <c r="AO38" i="5" s="1"/>
  <c r="BQ24" i="3"/>
  <c r="AK33" i="5" s="1"/>
  <c r="BG29" i="3"/>
  <c r="AA38" i="5" s="1"/>
  <c r="BV29" i="3"/>
  <c r="AP38" i="5" s="1"/>
  <c r="AV31" i="3"/>
  <c r="P40" i="5" s="1"/>
  <c r="BB31" i="3"/>
  <c r="V40" i="5" s="1"/>
  <c r="BA30" i="3"/>
  <c r="U39" i="5" s="1"/>
  <c r="BG30" i="3"/>
  <c r="AA39" i="5" s="1"/>
  <c r="BF30" i="3"/>
  <c r="Z39" i="5" s="1"/>
  <c r="BQ25" i="3"/>
  <c r="BP25" i="3"/>
  <c r="CA26" i="3"/>
  <c r="BZ26" i="3"/>
  <c r="BV28" i="3"/>
  <c r="AP37" i="5" s="1"/>
  <c r="BU28" i="3"/>
  <c r="AO37" i="5" s="1"/>
  <c r="AM26" i="3"/>
  <c r="AL26" i="3"/>
  <c r="BA25" i="3"/>
  <c r="BB25" i="3"/>
  <c r="AM27" i="3"/>
  <c r="AL27" i="3"/>
  <c r="AM24" i="3"/>
  <c r="AL24" i="3"/>
  <c r="AQ30" i="3"/>
  <c r="AR30" i="3"/>
  <c r="AV30" i="3"/>
  <c r="P39" i="5" s="1"/>
  <c r="AW30" i="3"/>
  <c r="Q39" i="5" s="1"/>
  <c r="BV24" i="3"/>
  <c r="BU24" i="3"/>
  <c r="BU26" i="3"/>
  <c r="AO35" i="5" s="1"/>
  <c r="AM29" i="3"/>
  <c r="G38" i="5" s="1"/>
  <c r="AL29" i="3"/>
  <c r="F38" i="5" s="1"/>
  <c r="BB26" i="3"/>
  <c r="BA26" i="3"/>
  <c r="BP28" i="3"/>
  <c r="AJ37" i="5" s="1"/>
  <c r="BQ28" i="3"/>
  <c r="AK37" i="5" s="1"/>
  <c r="BK26" i="3"/>
  <c r="AE35" i="5" s="1"/>
  <c r="BL26" i="3"/>
  <c r="AF35" i="5" s="1"/>
  <c r="AQ26" i="3"/>
  <c r="AR26" i="3"/>
  <c r="BK24" i="3"/>
  <c r="AW26" i="3"/>
  <c r="AV26" i="3"/>
  <c r="BU27" i="3"/>
  <c r="AO36" i="5" s="1"/>
  <c r="BV27" i="3"/>
  <c r="AP36" i="5" s="1"/>
  <c r="AQ28" i="3"/>
  <c r="AR28" i="3"/>
  <c r="AW25" i="3"/>
  <c r="AV25" i="3"/>
  <c r="AM25" i="3"/>
  <c r="AL25" i="3"/>
  <c r="BQ31" i="3"/>
  <c r="BP31" i="3"/>
  <c r="BP30" i="3"/>
  <c r="BV30" i="3"/>
  <c r="AP39" i="5" s="1"/>
  <c r="BU30" i="3"/>
  <c r="AO39" i="5" s="1"/>
  <c r="AW27" i="3"/>
  <c r="AV27" i="3"/>
  <c r="AQ24" i="3"/>
  <c r="K33" i="5" s="1"/>
  <c r="AR24" i="3"/>
  <c r="L33" i="5" s="1"/>
  <c r="BG25" i="3"/>
  <c r="BF25" i="3"/>
  <c r="BQ27" i="3"/>
  <c r="AK36" i="5" s="1"/>
  <c r="BB28" i="3"/>
  <c r="V37" i="5" s="1"/>
  <c r="BA28" i="3"/>
  <c r="U37" i="5" s="1"/>
  <c r="CA30" i="3"/>
  <c r="BZ30" i="3"/>
  <c r="BU25" i="3"/>
  <c r="AO34" i="5" s="1"/>
  <c r="BV25" i="3"/>
  <c r="AP34" i="5" s="1"/>
  <c r="AR29" i="3"/>
  <c r="L38" i="5" s="1"/>
  <c r="AQ29" i="3"/>
  <c r="K38" i="5" s="1"/>
  <c r="BK28" i="3"/>
  <c r="AE37" i="5" s="1"/>
  <c r="BL28" i="3"/>
  <c r="AF37" i="5" s="1"/>
  <c r="AW29" i="3"/>
  <c r="AV29" i="3"/>
  <c r="BQ29" i="3"/>
  <c r="BP29" i="3"/>
  <c r="AM30" i="3"/>
  <c r="G39" i="5" s="1"/>
  <c r="AL30" i="3"/>
  <c r="F39" i="5" s="1"/>
  <c r="BB24" i="3"/>
  <c r="BA24" i="3"/>
  <c r="BF27" i="3"/>
  <c r="Z36" i="5" s="1"/>
  <c r="BG27" i="3"/>
  <c r="AA36" i="5" s="1"/>
  <c r="CA24" i="3"/>
  <c r="AU33" i="5" s="1"/>
  <c r="BZ24" i="3"/>
  <c r="AT33" i="5" s="1"/>
  <c r="AR31" i="3"/>
  <c r="L40" i="5" s="1"/>
  <c r="AQ31" i="3"/>
  <c r="K40" i="5" s="1"/>
  <c r="BQ26" i="3"/>
  <c r="AK35" i="5" s="1"/>
  <c r="BP26" i="3"/>
  <c r="AJ35" i="5" s="1"/>
  <c r="CA28" i="3"/>
  <c r="BZ28" i="3"/>
  <c r="AM31" i="3"/>
  <c r="G40" i="5" s="1"/>
  <c r="AL31" i="3"/>
  <c r="F40" i="5" s="1"/>
  <c r="CA29" i="3"/>
  <c r="BZ29" i="3"/>
  <c r="AW24" i="3"/>
  <c r="AV24" i="3"/>
  <c r="BK30" i="3"/>
  <c r="AE39" i="5" s="1"/>
  <c r="BL30" i="3"/>
  <c r="AF39" i="5" s="1"/>
  <c r="BF29" i="3"/>
  <c r="Z38" i="5" s="1"/>
  <c r="BA27" i="3"/>
  <c r="U36" i="5" s="1"/>
  <c r="BB27" i="3"/>
  <c r="V36" i="5" s="1"/>
  <c r="BL29" i="3"/>
  <c r="BK29" i="3"/>
  <c r="BL27" i="3"/>
  <c r="AF36" i="5" s="1"/>
  <c r="BK27" i="3"/>
  <c r="AE36" i="5" s="1"/>
  <c r="BG31" i="3"/>
  <c r="AA40" i="5" s="1"/>
  <c r="BF31" i="3"/>
  <c r="Z40" i="5" s="1"/>
  <c r="CA25" i="3"/>
  <c r="AU34" i="5" s="1"/>
  <c r="BZ25" i="3"/>
  <c r="AT34" i="5" s="1"/>
  <c r="BL25" i="3"/>
  <c r="BK25" i="3"/>
  <c r="BG28" i="3"/>
  <c r="AA37" i="5" s="1"/>
  <c r="BF28" i="3"/>
  <c r="Z37" i="5" s="1"/>
  <c r="AR25" i="3"/>
  <c r="AQ25" i="3"/>
  <c r="AM28" i="3"/>
  <c r="G37" i="5" s="1"/>
  <c r="AL28" i="3"/>
  <c r="F37" i="5" s="1"/>
  <c r="BA29" i="3"/>
  <c r="U38" i="5" s="1"/>
  <c r="BB29" i="3"/>
  <c r="V38" i="5" s="1"/>
  <c r="CA31" i="3"/>
  <c r="BZ31" i="3"/>
  <c r="CA27" i="3"/>
  <c r="BZ27" i="3"/>
  <c r="AR27" i="3"/>
  <c r="AQ27" i="3"/>
  <c r="AW28" i="3"/>
  <c r="Q37" i="5" s="1"/>
  <c r="AV28" i="3"/>
  <c r="P37" i="5" s="1"/>
  <c r="BG24" i="3"/>
  <c r="BF24" i="3"/>
  <c r="BL31" i="3"/>
  <c r="AF40" i="5" s="1"/>
  <c r="BK31" i="3"/>
  <c r="AE40" i="5" s="1"/>
  <c r="BU31" i="3"/>
  <c r="AO40" i="5" s="1"/>
  <c r="BV31" i="3"/>
  <c r="AP40" i="5" s="1"/>
  <c r="BG26" i="3"/>
  <c r="AA35" i="5" s="1"/>
  <c r="BF26" i="3"/>
  <c r="Z35" i="5" s="1"/>
  <c r="BW29" i="2"/>
  <c r="AW28" i="2"/>
  <c r="Q24" i="5" s="1"/>
  <c r="AW25" i="2"/>
  <c r="BP30" i="2"/>
  <c r="BG30" i="2"/>
  <c r="AA26" i="5" s="1"/>
  <c r="BL24" i="2"/>
  <c r="AF20" i="5" s="1"/>
  <c r="BB30" i="2"/>
  <c r="V26" i="5" s="1"/>
  <c r="AT28" i="2"/>
  <c r="BE29" i="2"/>
  <c r="Y25" i="5" s="1"/>
  <c r="AT26" i="2"/>
  <c r="AW26" i="2" s="1"/>
  <c r="AI28" i="2"/>
  <c r="C24" i="5" s="1"/>
  <c r="BC29" i="2"/>
  <c r="W25" i="5" s="1"/>
  <c r="BM26" i="2"/>
  <c r="AG22" i="5" s="1"/>
  <c r="AX26" i="2"/>
  <c r="BO26" i="2"/>
  <c r="AI22" i="5" s="1"/>
  <c r="AU24" i="2"/>
  <c r="O20" i="5" s="1"/>
  <c r="BT25" i="2"/>
  <c r="AJ26" i="2"/>
  <c r="BA26" i="2"/>
  <c r="AV27" i="2"/>
  <c r="BK27" i="2"/>
  <c r="AE23" i="5" s="1"/>
  <c r="BM28" i="2"/>
  <c r="AI26" i="2"/>
  <c r="BR29" i="2"/>
  <c r="BI31" i="2"/>
  <c r="AS29" i="2"/>
  <c r="M25" i="5" s="1"/>
  <c r="BD25" i="2"/>
  <c r="AN27" i="2"/>
  <c r="AO29" i="2"/>
  <c r="I25" i="5" s="1"/>
  <c r="AY26" i="2"/>
  <c r="AT25" i="2"/>
  <c r="AV25" i="2" s="1"/>
  <c r="AO26" i="2"/>
  <c r="AQ26" i="2" s="1"/>
  <c r="AZ31" i="2"/>
  <c r="BE24" i="2"/>
  <c r="Y20" i="5" s="1"/>
  <c r="BU31" i="2"/>
  <c r="AO27" i="5" s="1"/>
  <c r="BA28" i="2"/>
  <c r="BV31" i="2"/>
  <c r="AP27" i="5" s="1"/>
  <c r="AS27" i="2"/>
  <c r="BC24" i="2"/>
  <c r="BI25" i="2"/>
  <c r="BL25" i="2" s="1"/>
  <c r="BS24" i="2"/>
  <c r="BV24" i="2" s="1"/>
  <c r="AP20" i="5" s="1"/>
  <c r="BM25" i="2"/>
  <c r="BP25" i="2" s="1"/>
  <c r="AK26" i="2"/>
  <c r="E22" i="5" s="1"/>
  <c r="BO31" i="2"/>
  <c r="AS24" i="2"/>
  <c r="BW28" i="2"/>
  <c r="BZ28" i="2" s="1"/>
  <c r="BX31" i="2"/>
  <c r="BW31" i="2"/>
  <c r="BY26" i="2"/>
  <c r="BY28" i="2"/>
  <c r="BY24" i="2"/>
  <c r="BY29" i="2"/>
  <c r="BW30" i="2"/>
  <c r="BX30" i="2"/>
  <c r="BW25" i="2"/>
  <c r="AQ21" i="5" s="1"/>
  <c r="BX28" i="2"/>
  <c r="BX27" i="2"/>
  <c r="BY25" i="2"/>
  <c r="AS21" i="5" s="1"/>
  <c r="BX24" i="2"/>
  <c r="AR20" i="5" s="1"/>
  <c r="BY30" i="2"/>
  <c r="BX29" i="2"/>
  <c r="BY31" i="2"/>
  <c r="BW26" i="2"/>
  <c r="AQ22" i="5" s="1"/>
  <c r="BY27" i="2"/>
  <c r="AS23" i="5" s="1"/>
  <c r="BX25" i="2"/>
  <c r="AR21" i="5" s="1"/>
  <c r="BX26" i="2"/>
  <c r="AL31" i="2"/>
  <c r="F27" i="5" s="1"/>
  <c r="BA30" i="2"/>
  <c r="U26" i="5" s="1"/>
  <c r="AL30" i="2"/>
  <c r="F26" i="5" s="1"/>
  <c r="AQ25" i="2"/>
  <c r="BQ30" i="2"/>
  <c r="BP29" i="2"/>
  <c r="AJ25" i="5" s="1"/>
  <c r="BN12" i="5" s="1"/>
  <c r="BQ28" i="2"/>
  <c r="AK24" i="5" s="1"/>
  <c r="BG28" i="2"/>
  <c r="AA24" i="5" s="1"/>
  <c r="BF24" i="2"/>
  <c r="Z20" i="5" s="1"/>
  <c r="AW27" i="2"/>
  <c r="AM25" i="2"/>
  <c r="BB27" i="2"/>
  <c r="V23" i="5" s="1"/>
  <c r="AQ30" i="2"/>
  <c r="K26" i="5" s="1"/>
  <c r="AR28" i="2"/>
  <c r="AL27" i="2"/>
  <c r="F23" i="5" s="1"/>
  <c r="BP24" i="2"/>
  <c r="AJ20" i="5" s="1"/>
  <c r="BQ24" i="2"/>
  <c r="AK20" i="5" s="1"/>
  <c r="BA27" i="2"/>
  <c r="U23" i="5" s="1"/>
  <c r="BV28" i="2"/>
  <c r="AP24" i="5" s="1"/>
  <c r="BU28" i="2"/>
  <c r="AO24" i="5" s="1"/>
  <c r="AR25" i="2"/>
  <c r="AR26" i="2"/>
  <c r="BK30" i="2"/>
  <c r="AE26" i="5" s="1"/>
  <c r="BL30" i="2"/>
  <c r="AF26" i="5" s="1"/>
  <c r="AL25" i="2"/>
  <c r="BV30" i="2"/>
  <c r="AP26" i="5" s="1"/>
  <c r="BU30" i="2"/>
  <c r="AO26" i="5" s="1"/>
  <c r="BA25" i="2"/>
  <c r="BB25" i="2"/>
  <c r="BG31" i="2"/>
  <c r="AA27" i="5" s="1"/>
  <c r="BF31" i="2"/>
  <c r="Z27" i="5" s="1"/>
  <c r="BQ27" i="2"/>
  <c r="AK23" i="5" s="1"/>
  <c r="BP27" i="2"/>
  <c r="AJ23" i="5" s="1"/>
  <c r="AQ28" i="2"/>
  <c r="BU27" i="2"/>
  <c r="AO23" i="5" s="1"/>
  <c r="BL29" i="2"/>
  <c r="AF25" i="5" s="1"/>
  <c r="BK29" i="2"/>
  <c r="AE25" i="5" s="1"/>
  <c r="BL28" i="2"/>
  <c r="AF24" i="5" s="1"/>
  <c r="BK28" i="2"/>
  <c r="AE24" i="5" s="1"/>
  <c r="BF28" i="2"/>
  <c r="Z24" i="5" s="1"/>
  <c r="AL29" i="2"/>
  <c r="F25" i="5" s="1"/>
  <c r="AM29" i="2"/>
  <c r="G25" i="5" s="1"/>
  <c r="AM24" i="2"/>
  <c r="AL24" i="2"/>
  <c r="BK26" i="2"/>
  <c r="AE22" i="5" s="1"/>
  <c r="BL26" i="2"/>
  <c r="AF22" i="5" s="1"/>
  <c r="AR31" i="2"/>
  <c r="L27" i="5" s="1"/>
  <c r="AQ31" i="2"/>
  <c r="K27" i="5" s="1"/>
  <c r="BF30" i="2"/>
  <c r="Z26" i="5" s="1"/>
  <c r="BK13" i="5" s="1"/>
  <c r="BL27" i="2"/>
  <c r="AF23" i="5" s="1"/>
  <c r="AW30" i="2"/>
  <c r="Q26" i="5" s="1"/>
  <c r="AV30" i="2"/>
  <c r="P26" i="5" s="1"/>
  <c r="BA29" i="2"/>
  <c r="U25" i="5" s="1"/>
  <c r="BB29" i="2"/>
  <c r="V25" i="5" s="1"/>
  <c r="AM27" i="2"/>
  <c r="G23" i="5" s="1"/>
  <c r="BU25" i="2"/>
  <c r="AO21" i="5" s="1"/>
  <c r="BG26" i="2"/>
  <c r="AA22" i="5" s="1"/>
  <c r="BF26" i="2"/>
  <c r="Z22" i="5" s="1"/>
  <c r="BJ9" i="5" s="1"/>
  <c r="BQ31" i="2"/>
  <c r="BP31" i="2"/>
  <c r="BV26" i="2"/>
  <c r="AP22" i="5" s="1"/>
  <c r="BU26" i="2"/>
  <c r="AO22" i="5" s="1"/>
  <c r="BB24" i="2"/>
  <c r="BA24" i="2"/>
  <c r="AQ24" i="2"/>
  <c r="AR24" i="2"/>
  <c r="AS28" i="1"/>
  <c r="AY31" i="1"/>
  <c r="AP29" i="1"/>
  <c r="J12" i="5" s="1"/>
  <c r="AT28" i="1"/>
  <c r="AZ31" i="1"/>
  <c r="AK28" i="1"/>
  <c r="AN31" i="1"/>
  <c r="H14" i="5" s="1"/>
  <c r="AX31" i="1"/>
  <c r="R14" i="5" s="1"/>
  <c r="AI28" i="1"/>
  <c r="AU28" i="1"/>
  <c r="AI31" i="1"/>
  <c r="AN24" i="1"/>
  <c r="AI30" i="1"/>
  <c r="AJ31" i="1"/>
  <c r="AR23" i="5" l="1"/>
  <c r="BZ27" i="2"/>
  <c r="AT23" i="5" s="1"/>
  <c r="BP13" i="5"/>
  <c r="BQ14" i="5"/>
  <c r="BP14" i="5"/>
  <c r="BQ13" i="5"/>
  <c r="BU29" i="2"/>
  <c r="AO25" i="5" s="1"/>
  <c r="AL25" i="5"/>
  <c r="BP10" i="5"/>
  <c r="BP11" i="5"/>
  <c r="BQ11" i="5"/>
  <c r="BQ10" i="5"/>
  <c r="BP9" i="5"/>
  <c r="BQ9" i="5"/>
  <c r="BQ8" i="5"/>
  <c r="BV25" i="2"/>
  <c r="AP21" i="5" s="1"/>
  <c r="AN21" i="5"/>
  <c r="BP8" i="5"/>
  <c r="BU24" i="2"/>
  <c r="AO20" i="5" s="1"/>
  <c r="AM20" i="5"/>
  <c r="BO12" i="5"/>
  <c r="BP28" i="2"/>
  <c r="AJ24" i="5" s="1"/>
  <c r="BO11" i="5" s="1"/>
  <c r="AG24" i="5"/>
  <c r="BN10" i="5"/>
  <c r="BO10" i="5"/>
  <c r="BN7" i="5"/>
  <c r="BO7" i="5"/>
  <c r="BK31" i="2"/>
  <c r="AE27" i="5" s="1"/>
  <c r="BL14" i="5" s="1"/>
  <c r="AC27" i="5"/>
  <c r="BL12" i="5"/>
  <c r="BM12" i="5"/>
  <c r="BM11" i="5"/>
  <c r="BL11" i="5"/>
  <c r="BM10" i="5"/>
  <c r="BL10" i="5"/>
  <c r="BL9" i="5"/>
  <c r="BM9" i="5"/>
  <c r="BK14" i="5"/>
  <c r="BJ14" i="5"/>
  <c r="BM13" i="5"/>
  <c r="BL13" i="5"/>
  <c r="BJ13" i="5"/>
  <c r="BK11" i="5"/>
  <c r="BJ11" i="5"/>
  <c r="BK10" i="5"/>
  <c r="BJ10" i="5"/>
  <c r="BK9" i="5"/>
  <c r="BG25" i="2"/>
  <c r="AA21" i="5" s="1"/>
  <c r="X21" i="5"/>
  <c r="BG24" i="2"/>
  <c r="AA20" i="5" s="1"/>
  <c r="W20" i="5"/>
  <c r="BJ7" i="5"/>
  <c r="BK7" i="5"/>
  <c r="BA31" i="2"/>
  <c r="U27" i="5" s="1"/>
  <c r="T27" i="5"/>
  <c r="BH12" i="5"/>
  <c r="BI12" i="5"/>
  <c r="BH11" i="5"/>
  <c r="BI11" i="5"/>
  <c r="BF13" i="5"/>
  <c r="BG13" i="5"/>
  <c r="AV28" i="2"/>
  <c r="P24" i="5" s="1"/>
  <c r="N24" i="5"/>
  <c r="BD13" i="5"/>
  <c r="BE13" i="5"/>
  <c r="AQ29" i="2"/>
  <c r="K25" i="5" s="1"/>
  <c r="AR29" i="2"/>
  <c r="L25" i="5" s="1"/>
  <c r="BE7" i="5"/>
  <c r="BD7" i="5"/>
  <c r="C14" i="5"/>
  <c r="BB10" i="5"/>
  <c r="BC10" i="5"/>
  <c r="CA27" i="2"/>
  <c r="AU23" i="5" s="1"/>
  <c r="BB31" i="2"/>
  <c r="V27" i="5" s="1"/>
  <c r="BF29" i="2"/>
  <c r="Z25" i="5" s="1"/>
  <c r="BK12" i="5" s="1"/>
  <c r="BG29" i="2"/>
  <c r="AA25" i="5" s="1"/>
  <c r="BQ25" i="2"/>
  <c r="BL31" i="2"/>
  <c r="AF27" i="5" s="1"/>
  <c r="BZ31" i="2"/>
  <c r="AV29" i="2"/>
  <c r="P25" i="5" s="1"/>
  <c r="AW29" i="2"/>
  <c r="Q25" i="5" s="1"/>
  <c r="AM28" i="2"/>
  <c r="G24" i="5" s="1"/>
  <c r="AL28" i="2"/>
  <c r="F24" i="5" s="1"/>
  <c r="AV26" i="2"/>
  <c r="BV29" i="2"/>
  <c r="AP25" i="5" s="1"/>
  <c r="CA29" i="2"/>
  <c r="AW24" i="2"/>
  <c r="Q20" i="5" s="1"/>
  <c r="AV24" i="2"/>
  <c r="P20" i="5" s="1"/>
  <c r="BF25" i="2"/>
  <c r="Z21" i="5" s="1"/>
  <c r="AL26" i="2"/>
  <c r="F22" i="5" s="1"/>
  <c r="AM26" i="2"/>
  <c r="G22" i="5" s="1"/>
  <c r="CA24" i="2"/>
  <c r="AU20" i="5" s="1"/>
  <c r="BZ24" i="2"/>
  <c r="AT20" i="5" s="1"/>
  <c r="BB26" i="2"/>
  <c r="BK25" i="2"/>
  <c r="AQ27" i="2"/>
  <c r="AR27" i="2"/>
  <c r="BP26" i="2"/>
  <c r="AJ22" i="5" s="1"/>
  <c r="BN9" i="5" s="1"/>
  <c r="BQ26" i="2"/>
  <c r="AK22" i="5" s="1"/>
  <c r="BZ29" i="2"/>
  <c r="CA26" i="2"/>
  <c r="AU22" i="5" s="1"/>
  <c r="BZ26" i="2"/>
  <c r="AT22" i="5" s="1"/>
  <c r="BZ25" i="2"/>
  <c r="AT21" i="5" s="1"/>
  <c r="BS8" i="5" s="1"/>
  <c r="CA25" i="2"/>
  <c r="AU21" i="5" s="1"/>
  <c r="CA31" i="2"/>
  <c r="CA30" i="2"/>
  <c r="BZ30" i="2"/>
  <c r="CA28" i="2"/>
  <c r="AW28" i="1"/>
  <c r="AV28" i="1"/>
  <c r="AN29" i="1"/>
  <c r="H12" i="5" s="1"/>
  <c r="AI29" i="1"/>
  <c r="C12" i="5" s="1"/>
  <c r="BR9" i="5" l="1"/>
  <c r="BS9" i="5"/>
  <c r="BS10" i="5"/>
  <c r="BR10" i="5"/>
  <c r="BR8" i="5"/>
  <c r="BS7" i="5"/>
  <c r="BR7" i="5"/>
  <c r="BQ12" i="5"/>
  <c r="BP12" i="5"/>
  <c r="BP7" i="5"/>
  <c r="BQ7" i="5"/>
  <c r="BN11" i="5"/>
  <c r="BO9" i="5"/>
  <c r="BM14" i="5"/>
  <c r="BJ12" i="5"/>
  <c r="BJ8" i="5"/>
  <c r="BK8" i="5"/>
  <c r="BG11" i="5"/>
  <c r="BF11" i="5"/>
  <c r="BG7" i="5"/>
  <c r="BF7" i="5"/>
  <c r="BB9" i="5"/>
  <c r="BC9" i="5"/>
  <c r="BC11" i="5"/>
  <c r="BB11" i="5"/>
  <c r="AQ18" i="1"/>
  <c r="AU31" i="1" s="1"/>
  <c r="O14" i="5" s="1"/>
  <c r="AP18" i="1"/>
  <c r="AT31" i="1" s="1"/>
  <c r="N14" i="5" s="1"/>
  <c r="AO18" i="1"/>
  <c r="AS31" i="1" s="1"/>
  <c r="AT17" i="1"/>
  <c r="AZ30" i="1" s="1"/>
  <c r="T13" i="5" s="1"/>
  <c r="AS17" i="1"/>
  <c r="AY30" i="1" s="1"/>
  <c r="S13" i="5" s="1"/>
  <c r="AR17" i="1"/>
  <c r="AX30" i="1" s="1"/>
  <c r="R13" i="5" s="1"/>
  <c r="AQ17" i="1"/>
  <c r="AU30" i="1" s="1"/>
  <c r="AP17" i="1"/>
  <c r="AT30" i="1" s="1"/>
  <c r="AO17" i="1"/>
  <c r="AS30" i="1" s="1"/>
  <c r="AT16" i="1"/>
  <c r="AZ29" i="1" s="1"/>
  <c r="AS16" i="1"/>
  <c r="AY29" i="1" s="1"/>
  <c r="AR16" i="1"/>
  <c r="AX29" i="1" s="1"/>
  <c r="AQ16" i="1"/>
  <c r="AU29" i="1" s="1"/>
  <c r="AP16" i="1"/>
  <c r="AT29" i="1" s="1"/>
  <c r="AO16" i="1"/>
  <c r="AS29" i="1" s="1"/>
  <c r="M12" i="5" s="1"/>
  <c r="AT15" i="1"/>
  <c r="AZ28" i="1" s="1"/>
  <c r="AS15" i="1"/>
  <c r="AY28" i="1" s="1"/>
  <c r="AR15" i="1"/>
  <c r="AX28" i="1" s="1"/>
  <c r="AT14" i="1"/>
  <c r="AZ27" i="1" s="1"/>
  <c r="T10" i="5" s="1"/>
  <c r="AS14" i="1"/>
  <c r="AY27" i="1" s="1"/>
  <c r="S10" i="5" s="1"/>
  <c r="AR14" i="1"/>
  <c r="AX27" i="1" s="1"/>
  <c r="R10" i="5" s="1"/>
  <c r="AQ14" i="1"/>
  <c r="AU27" i="1" s="1"/>
  <c r="AP14" i="1"/>
  <c r="AT27" i="1" s="1"/>
  <c r="AO14" i="1"/>
  <c r="AS27" i="1" s="1"/>
  <c r="AT13" i="1"/>
  <c r="AZ26" i="1" s="1"/>
  <c r="AS13" i="1"/>
  <c r="AY26" i="1" s="1"/>
  <c r="AR13" i="1"/>
  <c r="AX26" i="1" s="1"/>
  <c r="AQ13" i="1"/>
  <c r="AU26" i="1" s="1"/>
  <c r="AP13" i="1"/>
  <c r="AT26" i="1" s="1"/>
  <c r="AO13" i="1"/>
  <c r="AS26" i="1" s="1"/>
  <c r="AT12" i="1"/>
  <c r="AZ25" i="1" s="1"/>
  <c r="AS12" i="1"/>
  <c r="AY25" i="1" s="1"/>
  <c r="AR12" i="1"/>
  <c r="AX25" i="1" s="1"/>
  <c r="AQ12" i="1"/>
  <c r="AU25" i="1" s="1"/>
  <c r="AP12" i="1"/>
  <c r="AT25" i="1" s="1"/>
  <c r="AO12" i="1"/>
  <c r="AS25" i="1" s="1"/>
  <c r="AZ24" i="1"/>
  <c r="AS11" i="1"/>
  <c r="AY24" i="1" s="1"/>
  <c r="AX24" i="1"/>
  <c r="AQ11" i="1"/>
  <c r="AU24" i="1" s="1"/>
  <c r="AP11" i="1"/>
  <c r="AT24" i="1" s="1"/>
  <c r="AO11" i="1"/>
  <c r="AS24" i="1" s="1"/>
  <c r="AH25" i="1"/>
  <c r="AI25" i="1"/>
  <c r="AH12" i="1"/>
  <c r="AH13" i="1" s="1"/>
  <c r="AH14" i="1" s="1"/>
  <c r="AH15" i="1" s="1"/>
  <c r="AH16" i="1" s="1"/>
  <c r="AH17" i="1" s="1"/>
  <c r="AH18" i="1" s="1"/>
  <c r="AJ12" i="1"/>
  <c r="AJ25" i="1" s="1"/>
  <c r="AK12" i="1"/>
  <c r="AK25" i="1" s="1"/>
  <c r="AL12" i="1"/>
  <c r="AN25" i="1" s="1"/>
  <c r="AM12" i="1"/>
  <c r="AO25" i="1" s="1"/>
  <c r="AN12" i="1"/>
  <c r="AP25" i="1" s="1"/>
  <c r="AI13" i="1"/>
  <c r="AI26" i="1" s="1"/>
  <c r="AJ13" i="1"/>
  <c r="AJ26" i="1" s="1"/>
  <c r="AK13" i="1"/>
  <c r="AK26" i="1" s="1"/>
  <c r="AL13" i="1"/>
  <c r="AN26" i="1" s="1"/>
  <c r="AM13" i="1"/>
  <c r="AO26" i="1" s="1"/>
  <c r="AN13" i="1"/>
  <c r="AP26" i="1" s="1"/>
  <c r="AI14" i="1"/>
  <c r="AI27" i="1" s="1"/>
  <c r="AJ14" i="1"/>
  <c r="AJ27" i="1" s="1"/>
  <c r="AK14" i="1"/>
  <c r="AK27" i="1" s="1"/>
  <c r="AL14" i="1"/>
  <c r="AN27" i="1" s="1"/>
  <c r="AM14" i="1"/>
  <c r="AO27" i="1" s="1"/>
  <c r="AN14" i="1"/>
  <c r="AP27" i="1" s="1"/>
  <c r="AJ15" i="1"/>
  <c r="AJ28" i="1" s="1"/>
  <c r="AL15" i="1"/>
  <c r="AN28" i="1" s="1"/>
  <c r="AM15" i="1"/>
  <c r="AO28" i="1" s="1"/>
  <c r="AN15" i="1"/>
  <c r="AP28" i="1" s="1"/>
  <c r="AJ16" i="1"/>
  <c r="AJ29" i="1" s="1"/>
  <c r="D12" i="5" s="1"/>
  <c r="AK16" i="1"/>
  <c r="AK29" i="1" s="1"/>
  <c r="E12" i="5" s="1"/>
  <c r="AM16" i="1"/>
  <c r="AO29" i="1" s="1"/>
  <c r="AJ17" i="1"/>
  <c r="AJ30" i="1" s="1"/>
  <c r="D13" i="5" s="1"/>
  <c r="AK17" i="1"/>
  <c r="AK30" i="1" s="1"/>
  <c r="E13" i="5" s="1"/>
  <c r="AM17" i="1"/>
  <c r="AN17" i="1"/>
  <c r="AK18" i="1"/>
  <c r="AK31" i="1" s="1"/>
  <c r="AM18" i="1"/>
  <c r="AO31" i="1" s="1"/>
  <c r="AN18" i="1"/>
  <c r="AP31" i="1" s="1"/>
  <c r="J14" i="5" s="1"/>
  <c r="AK11" i="1"/>
  <c r="AJ24" i="1"/>
  <c r="AM11" i="1"/>
  <c r="AO24" i="1" s="1"/>
  <c r="AN11" i="1"/>
  <c r="AP24" i="1" s="1"/>
  <c r="E14" i="5" l="1"/>
  <c r="AL31" i="1"/>
  <c r="F14" i="5" s="1"/>
  <c r="AM31" i="1"/>
  <c r="G14" i="5" s="1"/>
  <c r="AM26" i="1"/>
  <c r="AH26" i="1"/>
  <c r="AO30" i="1"/>
  <c r="AQ28" i="1"/>
  <c r="AR28" i="1"/>
  <c r="AQ25" i="1"/>
  <c r="BA25" i="1"/>
  <c r="BB25" i="1"/>
  <c r="AW30" i="1"/>
  <c r="AV30" i="1"/>
  <c r="AQ27" i="1"/>
  <c r="BB28" i="1"/>
  <c r="AR27" i="1"/>
  <c r="AR25" i="1"/>
  <c r="AL30" i="1"/>
  <c r="F13" i="5" s="1"/>
  <c r="BA24" i="1"/>
  <c r="BB24" i="1"/>
  <c r="AW29" i="1"/>
  <c r="Q12" i="5" s="1"/>
  <c r="AV29" i="1"/>
  <c r="P12" i="5" s="1"/>
  <c r="AM29" i="1"/>
  <c r="G12" i="5" s="1"/>
  <c r="AV26" i="1"/>
  <c r="AW26" i="1"/>
  <c r="BB30" i="1"/>
  <c r="V13" i="5" s="1"/>
  <c r="BB26" i="1"/>
  <c r="AR26" i="1"/>
  <c r="AQ29" i="1"/>
  <c r="K12" i="5" s="1"/>
  <c r="AL29" i="1"/>
  <c r="F12" i="5" s="1"/>
  <c r="AL25" i="1"/>
  <c r="AM25" i="1"/>
  <c r="BB27" i="1"/>
  <c r="V10" i="5" s="1"/>
  <c r="BA27" i="1"/>
  <c r="U10" i="5" s="1"/>
  <c r="BA30" i="1"/>
  <c r="U13" i="5" s="1"/>
  <c r="AL28" i="1"/>
  <c r="AQ26" i="1"/>
  <c r="AM30" i="1"/>
  <c r="G13" i="5" s="1"/>
  <c r="AR31" i="1"/>
  <c r="L14" i="5" s="1"/>
  <c r="AQ31" i="1"/>
  <c r="K14" i="5" s="1"/>
  <c r="AL26" i="1"/>
  <c r="AV25" i="1"/>
  <c r="AW25" i="1"/>
  <c r="BA29" i="1"/>
  <c r="AM28" i="1"/>
  <c r="AQ24" i="1"/>
  <c r="AM27" i="1"/>
  <c r="AR24" i="1"/>
  <c r="AM24" i="1"/>
  <c r="AL24" i="1"/>
  <c r="BA26" i="1"/>
  <c r="AW24" i="1"/>
  <c r="AV24" i="1"/>
  <c r="BA28" i="1"/>
  <c r="BB29" i="1"/>
  <c r="AL27" i="1"/>
  <c r="AR29" i="1"/>
  <c r="L12" i="5" s="1"/>
  <c r="AV27" i="1"/>
  <c r="AW27" i="1"/>
  <c r="AV31" i="1"/>
  <c r="P14" i="5" s="1"/>
  <c r="AW31" i="1"/>
  <c r="Q14" i="5" s="1"/>
  <c r="BB31" i="1"/>
  <c r="V14" i="5" s="1"/>
  <c r="BA31" i="1"/>
  <c r="U14" i="5" s="1"/>
  <c r="BH13" i="5" l="1"/>
  <c r="BI13" i="5"/>
  <c r="BH10" i="5"/>
  <c r="BI10" i="5"/>
  <c r="BI14" i="5"/>
  <c r="BH14" i="5"/>
  <c r="BF14" i="5"/>
  <c r="BG14" i="5"/>
  <c r="BE14" i="5"/>
  <c r="BD14" i="5"/>
  <c r="BF12" i="5"/>
  <c r="BG12" i="5"/>
  <c r="BD12" i="5"/>
  <c r="BE12" i="5"/>
  <c r="BB14" i="5"/>
  <c r="BC14" i="5"/>
  <c r="BB13" i="5"/>
  <c r="BC13" i="5"/>
  <c r="BC12" i="5"/>
  <c r="BB12" i="5"/>
  <c r="AH27" i="1"/>
  <c r="AH28" i="1" s="1"/>
  <c r="AH29" i="1" s="1"/>
  <c r="AH30" i="1" s="1"/>
  <c r="AH31" i="1" s="1"/>
  <c r="AQ30" i="1"/>
  <c r="AR30" i="1"/>
</calcChain>
</file>

<file path=xl/sharedStrings.xml><?xml version="1.0" encoding="utf-8"?>
<sst xmlns="http://schemas.openxmlformats.org/spreadsheetml/2006/main" count="452" uniqueCount="61">
  <si>
    <t xml:space="preserve"> </t>
  </si>
  <si>
    <t>Absorbance 1</t>
  </si>
  <si>
    <t>Wavelength: 570 nm</t>
  </si>
  <si>
    <t>Plate 1</t>
  </si>
  <si>
    <t>Abs</t>
  </si>
  <si>
    <t>A</t>
  </si>
  <si>
    <t>B</t>
  </si>
  <si>
    <t>C</t>
  </si>
  <si>
    <t>D</t>
  </si>
  <si>
    <t>E</t>
  </si>
  <si>
    <t>F</t>
  </si>
  <si>
    <t>G</t>
  </si>
  <si>
    <t>H</t>
  </si>
  <si>
    <t>Wavelength: 650 nm</t>
  </si>
  <si>
    <t>Vero</t>
  </si>
  <si>
    <t>Mean</t>
  </si>
  <si>
    <t>SD</t>
  </si>
  <si>
    <t>OD1</t>
  </si>
  <si>
    <t>OD2</t>
  </si>
  <si>
    <t>OD3</t>
  </si>
  <si>
    <t>Vero  (%Viability)</t>
  </si>
  <si>
    <t>Vero (OD570 -OD 650 nm)</t>
  </si>
  <si>
    <t>Plate 2</t>
  </si>
  <si>
    <t>Vero  (%Viability; Mean ± SD)</t>
  </si>
  <si>
    <t>Compounds</t>
  </si>
  <si>
    <t>n1-12Jan25</t>
  </si>
  <si>
    <t>C1</t>
  </si>
  <si>
    <t>C2</t>
  </si>
  <si>
    <t>C5</t>
  </si>
  <si>
    <t>C6</t>
  </si>
  <si>
    <t>C7</t>
  </si>
  <si>
    <t>C8</t>
  </si>
  <si>
    <t>C9</t>
  </si>
  <si>
    <t>C10</t>
  </si>
  <si>
    <t>C11</t>
  </si>
  <si>
    <t>0.1% acetic acid</t>
  </si>
  <si>
    <t>Plate 3</t>
  </si>
  <si>
    <t>Conc. (% propolis-loaded CS NP)</t>
  </si>
  <si>
    <t>0.1% Acetic acid</t>
  </si>
  <si>
    <t>n2-20Jan25</t>
  </si>
  <si>
    <t>n3-02Feb25</t>
  </si>
  <si>
    <t>Vero-p15</t>
  </si>
  <si>
    <t>Vero-p16</t>
  </si>
  <si>
    <t>Vero-p19</t>
  </si>
  <si>
    <t>MCC=Minimal cytotoxicity concentration is defined as the lowest concentration that inhibited cell 
viability &lt;20%</t>
  </si>
  <si>
    <t>MCC (% propolis-loaded CS NP)</t>
  </si>
  <si>
    <t>CS-NPs</t>
  </si>
  <si>
    <t>Combination</t>
  </si>
  <si>
    <t>Propolis 1 +2 + 3</t>
  </si>
  <si>
    <t>Propolis 1 + 2</t>
  </si>
  <si>
    <t>C3</t>
  </si>
  <si>
    <t>Propolis 1 + 3</t>
  </si>
  <si>
    <t>C4</t>
  </si>
  <si>
    <t>Propolis 2 + 3</t>
  </si>
  <si>
    <t>Propolis 1</t>
  </si>
  <si>
    <t xml:space="preserve">Propolis 2 </t>
  </si>
  <si>
    <t>Propolis 3</t>
  </si>
  <si>
    <t>Propolis 1 +2 + 3 + Chlorhexidine</t>
  </si>
  <si>
    <t>Propolis 1 +2 + Chlorhexidine</t>
  </si>
  <si>
    <t>Propolis 1 +3 + Chlorhexidine</t>
  </si>
  <si>
    <t>Propolis 2 +3 + Chlorhexidine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</si>
</sst>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2" fontId="0" fillId="0" borderId="0" xfId="0" applyNumberFormat="1"/>
    <xf numFmtId="2" fontId="2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4" xfId="0" applyBorder="1" applyAlignment="1">
      <alignment horizontal="right"/>
    </xf>
    <xf numFmtId="165" fontId="0" fillId="0" borderId="0" xfId="0" applyNumberFormat="1"/>
    <xf numFmtId="2" fontId="3" fillId="0" borderId="1" xfId="0" applyNumberFormat="1" applyFont="1" applyBorder="1"/>
    <xf numFmtId="0" fontId="1" fillId="0" borderId="0" xfId="0" applyFont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2" fontId="2" fillId="0" borderId="0" xfId="0" applyNumberFormat="1" applyFont="1"/>
    <xf numFmtId="2" fontId="3" fillId="0" borderId="0" xfId="0" applyNumberFormat="1" applyFont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vertical="center"/>
    </xf>
    <xf numFmtId="165" fontId="1" fillId="0" borderId="0" xfId="0" applyNumberFormat="1" applyFont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1" xfId="0" applyNumberForma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2" fontId="0" fillId="0" borderId="0" xfId="0" applyNumberFormat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Fill="1" applyBorder="1"/>
    <xf numFmtId="165" fontId="3" fillId="0" borderId="1" xfId="0" applyNumberFormat="1" applyFont="1" applyBorder="1"/>
    <xf numFmtId="165" fontId="1" fillId="0" borderId="1" xfId="0" applyNumberFormat="1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'MCC-3n'!$BC$7:$BC$14</c:f>
                <c:numCache>
                  <c:formatCode>General</c:formatCode>
                  <c:ptCount val="8"/>
                  <c:pt idx="0">
                    <c:v>0.37190019156017695</c:v>
                  </c:pt>
                  <c:pt idx="1">
                    <c:v>0.60776924157623258</c:v>
                  </c:pt>
                  <c:pt idx="2">
                    <c:v>1.1457388749580864</c:v>
                  </c:pt>
                  <c:pt idx="3">
                    <c:v>2.5633846228221713</c:v>
                  </c:pt>
                  <c:pt idx="4">
                    <c:v>2.0915492791236305</c:v>
                  </c:pt>
                  <c:pt idx="5">
                    <c:v>2.7327671115952876</c:v>
                  </c:pt>
                  <c:pt idx="6">
                    <c:v>0.68469505229927186</c:v>
                  </c:pt>
                  <c:pt idx="7">
                    <c:v>6.2049863326019796</c:v>
                  </c:pt>
                </c:numCache>
              </c:numRef>
            </c:plus>
            <c:minus>
              <c:numRef>
                <c:f>'MCC-3n'!$BC$7:$BC$14</c:f>
                <c:numCache>
                  <c:formatCode>General</c:formatCode>
                  <c:ptCount val="8"/>
                  <c:pt idx="0">
                    <c:v>0.37190019156017695</c:v>
                  </c:pt>
                  <c:pt idx="1">
                    <c:v>0.60776924157623258</c:v>
                  </c:pt>
                  <c:pt idx="2">
                    <c:v>1.1457388749580864</c:v>
                  </c:pt>
                  <c:pt idx="3">
                    <c:v>2.5633846228221713</c:v>
                  </c:pt>
                  <c:pt idx="4">
                    <c:v>2.0915492791236305</c:v>
                  </c:pt>
                  <c:pt idx="5">
                    <c:v>2.7327671115952876</c:v>
                  </c:pt>
                  <c:pt idx="6">
                    <c:v>0.68469505229927186</c:v>
                  </c:pt>
                  <c:pt idx="7">
                    <c:v>6.2049863326019796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'MCC-3n'!$BA$7:$BA$14</c:f>
              <c:numCache>
                <c:formatCode>General</c:formatCode>
                <c:ptCount val="8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 formatCode="0.000">
                  <c:v>0.3125</c:v>
                </c:pt>
                <c:pt idx="5" formatCode="0.000">
                  <c:v>0.15625</c:v>
                </c:pt>
                <c:pt idx="6" formatCode="0.000">
                  <c:v>7.8125E-2</c:v>
                </c:pt>
                <c:pt idx="7" formatCode="0.000">
                  <c:v>3.90625E-2</c:v>
                </c:pt>
              </c:numCache>
            </c:numRef>
          </c:cat>
          <c:val>
            <c:numRef>
              <c:f>'MCC-3n'!$BB$7:$BB$14</c:f>
              <c:numCache>
                <c:formatCode>0.00</c:formatCode>
                <c:ptCount val="8"/>
                <c:pt idx="0">
                  <c:v>1.8519802292745162</c:v>
                </c:pt>
                <c:pt idx="1">
                  <c:v>2.017088213078861</c:v>
                </c:pt>
                <c:pt idx="2">
                  <c:v>2.8809676616082687</c:v>
                </c:pt>
                <c:pt idx="3">
                  <c:v>5.5013308781051355</c:v>
                </c:pt>
                <c:pt idx="4">
                  <c:v>24.040074509340197</c:v>
                </c:pt>
                <c:pt idx="5">
                  <c:v>81.409124787850047</c:v>
                </c:pt>
                <c:pt idx="6">
                  <c:v>86.100201983030431</c:v>
                </c:pt>
                <c:pt idx="7">
                  <c:v>95.636450423908116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9-D140-AB39-511274AEAD84}"/>
            </c:ext>
          </c:extLst>
        </c:ser>
        <c:ser>
          <c:idx val="1"/>
          <c:order val="1"/>
          <c:tx>
            <c:v>C2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'MCC-3n'!$BE$7:$BE$14</c:f>
                <c:numCache>
                  <c:formatCode>General</c:formatCode>
                  <c:ptCount val="8"/>
                  <c:pt idx="0">
                    <c:v>0.29807376610095238</c:v>
                  </c:pt>
                  <c:pt idx="1">
                    <c:v>0.59598616072647259</c:v>
                  </c:pt>
                  <c:pt idx="2">
                    <c:v>0.17453145751179044</c:v>
                  </c:pt>
                  <c:pt idx="3">
                    <c:v>1.1107738264222882</c:v>
                  </c:pt>
                  <c:pt idx="4">
                    <c:v>1.5081965870040868</c:v>
                  </c:pt>
                  <c:pt idx="5">
                    <c:v>5.026744484334202</c:v>
                  </c:pt>
                  <c:pt idx="6">
                    <c:v>5.3335391924515116</c:v>
                  </c:pt>
                  <c:pt idx="7">
                    <c:v>0.92451341660778874</c:v>
                  </c:pt>
                </c:numCache>
              </c:numRef>
            </c:plus>
            <c:minus>
              <c:numRef>
                <c:f>'MCC-3n'!$BE$7:$BE$14</c:f>
                <c:numCache>
                  <c:formatCode>General</c:formatCode>
                  <c:ptCount val="8"/>
                  <c:pt idx="0">
                    <c:v>0.29807376610095238</c:v>
                  </c:pt>
                  <c:pt idx="1">
                    <c:v>0.59598616072647259</c:v>
                  </c:pt>
                  <c:pt idx="2">
                    <c:v>0.17453145751179044</c:v>
                  </c:pt>
                  <c:pt idx="3">
                    <c:v>1.1107738264222882</c:v>
                  </c:pt>
                  <c:pt idx="4">
                    <c:v>1.5081965870040868</c:v>
                  </c:pt>
                  <c:pt idx="5">
                    <c:v>5.026744484334202</c:v>
                  </c:pt>
                  <c:pt idx="6">
                    <c:v>5.3335391924515116</c:v>
                  </c:pt>
                  <c:pt idx="7">
                    <c:v>0.92451341660778874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'MCC-3n'!$BA$7:$BA$14</c:f>
              <c:numCache>
                <c:formatCode>General</c:formatCode>
                <c:ptCount val="8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 formatCode="0.000">
                  <c:v>0.3125</c:v>
                </c:pt>
                <c:pt idx="5" formatCode="0.000">
                  <c:v>0.15625</c:v>
                </c:pt>
                <c:pt idx="6" formatCode="0.000">
                  <c:v>7.8125E-2</c:v>
                </c:pt>
                <c:pt idx="7" formatCode="0.000">
                  <c:v>3.90625E-2</c:v>
                </c:pt>
              </c:numCache>
            </c:numRef>
          </c:cat>
          <c:val>
            <c:numRef>
              <c:f>'MCC-3n'!$BD$7:$BD$14</c:f>
              <c:numCache>
                <c:formatCode>0.00</c:formatCode>
                <c:ptCount val="8"/>
                <c:pt idx="0">
                  <c:v>1.7447869548446808</c:v>
                </c:pt>
                <c:pt idx="1">
                  <c:v>2.8469586743947666</c:v>
                </c:pt>
                <c:pt idx="2">
                  <c:v>2.6675399137204749</c:v>
                </c:pt>
                <c:pt idx="3">
                  <c:v>2.3193198046954842</c:v>
                </c:pt>
                <c:pt idx="4">
                  <c:v>3.5406196250273321</c:v>
                </c:pt>
                <c:pt idx="5">
                  <c:v>18.299844916592871</c:v>
                </c:pt>
                <c:pt idx="6">
                  <c:v>48.185083142836532</c:v>
                </c:pt>
                <c:pt idx="7">
                  <c:v>95.489538997197471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9-D140-AB39-511274AEAD84}"/>
            </c:ext>
          </c:extLst>
        </c:ser>
        <c:ser>
          <c:idx val="2"/>
          <c:order val="2"/>
          <c:tx>
            <c:v>C5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'MCC-3n'!$BG$7:$BG$14</c:f>
                <c:numCache>
                  <c:formatCode>General</c:formatCode>
                  <c:ptCount val="8"/>
                  <c:pt idx="0">
                    <c:v>1.0801774284259085</c:v>
                  </c:pt>
                  <c:pt idx="1">
                    <c:v>1.6494803685812172</c:v>
                  </c:pt>
                  <c:pt idx="2">
                    <c:v>0.50142130096783</c:v>
                  </c:pt>
                  <c:pt idx="3">
                    <c:v>0.74123028308188443</c:v>
                  </c:pt>
                  <c:pt idx="4">
                    <c:v>2.156747874057078</c:v>
                  </c:pt>
                  <c:pt idx="5">
                    <c:v>3.1695828785448037</c:v>
                  </c:pt>
                  <c:pt idx="6">
                    <c:v>0.90657699621313703</c:v>
                  </c:pt>
                  <c:pt idx="7">
                    <c:v>7.1724370758013691</c:v>
                  </c:pt>
                </c:numCache>
              </c:numRef>
            </c:plus>
            <c:minus>
              <c:numRef>
                <c:f>'MCC-3n'!$BG$7:$BG$14</c:f>
                <c:numCache>
                  <c:formatCode>General</c:formatCode>
                  <c:ptCount val="8"/>
                  <c:pt idx="0">
                    <c:v>1.0801774284259085</c:v>
                  </c:pt>
                  <c:pt idx="1">
                    <c:v>1.6494803685812172</c:v>
                  </c:pt>
                  <c:pt idx="2">
                    <c:v>0.50142130096783</c:v>
                  </c:pt>
                  <c:pt idx="3">
                    <c:v>0.74123028308188443</c:v>
                  </c:pt>
                  <c:pt idx="4">
                    <c:v>2.156747874057078</c:v>
                  </c:pt>
                  <c:pt idx="5">
                    <c:v>3.1695828785448037</c:v>
                  </c:pt>
                  <c:pt idx="6">
                    <c:v>0.90657699621313703</c:v>
                  </c:pt>
                  <c:pt idx="7">
                    <c:v>7.1724370758013691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'MCC-3n'!$BA$7:$BA$14</c:f>
              <c:numCache>
                <c:formatCode>General</c:formatCode>
                <c:ptCount val="8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 formatCode="0.000">
                  <c:v>0.3125</c:v>
                </c:pt>
                <c:pt idx="5" formatCode="0.000">
                  <c:v>0.15625</c:v>
                </c:pt>
                <c:pt idx="6" formatCode="0.000">
                  <c:v>7.8125E-2</c:v>
                </c:pt>
                <c:pt idx="7" formatCode="0.000">
                  <c:v>3.90625E-2</c:v>
                </c:pt>
              </c:numCache>
            </c:numRef>
          </c:cat>
          <c:val>
            <c:numRef>
              <c:f>'MCC-3n'!$BF$7:$BF$14</c:f>
              <c:numCache>
                <c:formatCode>0.00</c:formatCode>
                <c:ptCount val="8"/>
                <c:pt idx="0">
                  <c:v>2.5899258504129556</c:v>
                </c:pt>
                <c:pt idx="1">
                  <c:v>2.9481376733583473</c:v>
                </c:pt>
                <c:pt idx="2">
                  <c:v>1.9348320626303721</c:v>
                </c:pt>
                <c:pt idx="3">
                  <c:v>2.2846393380142858</c:v>
                </c:pt>
                <c:pt idx="4">
                  <c:v>4.1763759813822423</c:v>
                </c:pt>
                <c:pt idx="5">
                  <c:v>41.568737141821991</c:v>
                </c:pt>
                <c:pt idx="6">
                  <c:v>68.133035177880302</c:v>
                </c:pt>
                <c:pt idx="7">
                  <c:v>94.386058002247765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9-D140-AB39-511274AEAD84}"/>
            </c:ext>
          </c:extLst>
        </c:ser>
        <c:ser>
          <c:idx val="3"/>
          <c:order val="3"/>
          <c:tx>
            <c:v>C6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'MCC-3n'!$BI$7:$BI$14</c:f>
                <c:numCache>
                  <c:formatCode>General</c:formatCode>
                  <c:ptCount val="8"/>
                  <c:pt idx="0">
                    <c:v>1.0484091340131079</c:v>
                  </c:pt>
                  <c:pt idx="1">
                    <c:v>1.2913003226269502</c:v>
                  </c:pt>
                  <c:pt idx="2">
                    <c:v>0.23279567547106736</c:v>
                  </c:pt>
                  <c:pt idx="3">
                    <c:v>2.2316584322710873</c:v>
                  </c:pt>
                  <c:pt idx="4">
                    <c:v>9.5163689458858798</c:v>
                  </c:pt>
                  <c:pt idx="5">
                    <c:v>3.2578660192192612</c:v>
                  </c:pt>
                  <c:pt idx="6">
                    <c:v>7.1244469131897974</c:v>
                  </c:pt>
                  <c:pt idx="7">
                    <c:v>4.8095279254433967</c:v>
                  </c:pt>
                </c:numCache>
              </c:numRef>
            </c:plus>
            <c:minus>
              <c:numRef>
                <c:f>'MCC-3n'!$BI$7:$BI$14</c:f>
                <c:numCache>
                  <c:formatCode>General</c:formatCode>
                  <c:ptCount val="8"/>
                  <c:pt idx="0">
                    <c:v>1.0484091340131079</c:v>
                  </c:pt>
                  <c:pt idx="1">
                    <c:v>1.2913003226269502</c:v>
                  </c:pt>
                  <c:pt idx="2">
                    <c:v>0.23279567547106736</c:v>
                  </c:pt>
                  <c:pt idx="3">
                    <c:v>2.2316584322710873</c:v>
                  </c:pt>
                  <c:pt idx="4">
                    <c:v>9.5163689458858798</c:v>
                  </c:pt>
                  <c:pt idx="5">
                    <c:v>3.2578660192192612</c:v>
                  </c:pt>
                  <c:pt idx="6">
                    <c:v>7.1244469131897974</c:v>
                  </c:pt>
                  <c:pt idx="7">
                    <c:v>4.8095279254433967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'MCC-3n'!$BA$7:$BA$14</c:f>
              <c:numCache>
                <c:formatCode>General</c:formatCode>
                <c:ptCount val="8"/>
                <c:pt idx="0">
                  <c:v>5</c:v>
                </c:pt>
                <c:pt idx="1">
                  <c:v>2.5</c:v>
                </c:pt>
                <c:pt idx="2">
                  <c:v>1.25</c:v>
                </c:pt>
                <c:pt idx="3">
                  <c:v>0.625</c:v>
                </c:pt>
                <c:pt idx="4" formatCode="0.000">
                  <c:v>0.3125</c:v>
                </c:pt>
                <c:pt idx="5" formatCode="0.000">
                  <c:v>0.15625</c:v>
                </c:pt>
                <c:pt idx="6" formatCode="0.000">
                  <c:v>7.8125E-2</c:v>
                </c:pt>
                <c:pt idx="7" formatCode="0.000">
                  <c:v>3.90625E-2</c:v>
                </c:pt>
              </c:numCache>
            </c:numRef>
          </c:cat>
          <c:val>
            <c:numRef>
              <c:f>'MCC-3n'!$BH$7:$BH$14</c:f>
              <c:numCache>
                <c:formatCode>0.00</c:formatCode>
                <c:ptCount val="8"/>
                <c:pt idx="0">
                  <c:v>3.2869250360402682</c:v>
                </c:pt>
                <c:pt idx="1">
                  <c:v>2.1745216833298149</c:v>
                </c:pt>
                <c:pt idx="2">
                  <c:v>2.0083512228789582</c:v>
                </c:pt>
                <c:pt idx="3">
                  <c:v>11.964675306091296</c:v>
                </c:pt>
                <c:pt idx="4">
                  <c:v>52.79832775907127</c:v>
                </c:pt>
                <c:pt idx="5">
                  <c:v>70.553171611583252</c:v>
                </c:pt>
                <c:pt idx="6">
                  <c:v>85.683558054437285</c:v>
                </c:pt>
                <c:pt idx="7">
                  <c:v>91.588237016796128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49-D140-AB39-511274AEAD84}"/>
            </c:ext>
          </c:extLst>
        </c:ser>
        <c:ser>
          <c:idx val="4"/>
          <c:order val="4"/>
          <c:tx>
            <c:v>C7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'MCC-3n'!$BK$7:$BK$14</c:f>
                <c:numCache>
                  <c:formatCode>General</c:formatCode>
                  <c:ptCount val="8"/>
                  <c:pt idx="0">
                    <c:v>1.6550755426225594</c:v>
                  </c:pt>
                  <c:pt idx="1">
                    <c:v>2.13988218666776</c:v>
                  </c:pt>
                  <c:pt idx="2">
                    <c:v>1.4452671708468718</c:v>
                  </c:pt>
                  <c:pt idx="3">
                    <c:v>4.746810109816809</c:v>
                  </c:pt>
                  <c:pt idx="4">
                    <c:v>3.8586041934317516</c:v>
                  </c:pt>
                  <c:pt idx="5">
                    <c:v>3.0285521352096847</c:v>
                  </c:pt>
                  <c:pt idx="6">
                    <c:v>0.31433195077103182</c:v>
                  </c:pt>
                  <c:pt idx="7">
                    <c:v>1.4655702989247383</c:v>
                  </c:pt>
                </c:numCache>
              </c:numRef>
            </c:plus>
            <c:minus>
              <c:numRef>
                <c:f>'MCC-3n'!$BK$7:$BK$14</c:f>
                <c:numCache>
                  <c:formatCode>General</c:formatCode>
                  <c:ptCount val="8"/>
                  <c:pt idx="0">
                    <c:v>1.6550755426225594</c:v>
                  </c:pt>
                  <c:pt idx="1">
                    <c:v>2.13988218666776</c:v>
                  </c:pt>
                  <c:pt idx="2">
                    <c:v>1.4452671708468718</c:v>
                  </c:pt>
                  <c:pt idx="3">
                    <c:v>4.746810109816809</c:v>
                  </c:pt>
                  <c:pt idx="4">
                    <c:v>3.8586041934317516</c:v>
                  </c:pt>
                  <c:pt idx="5">
                    <c:v>3.0285521352096847</c:v>
                  </c:pt>
                  <c:pt idx="6">
                    <c:v>0.31433195077103182</c:v>
                  </c:pt>
                  <c:pt idx="7">
                    <c:v>1.4655702989247383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'MCC-3n'!$BJ$7:$BJ$14</c:f>
              <c:numCache>
                <c:formatCode>0.00</c:formatCode>
                <c:ptCount val="8"/>
                <c:pt idx="0">
                  <c:v>9.2435759208759904</c:v>
                </c:pt>
                <c:pt idx="1">
                  <c:v>14.740184652399554</c:v>
                </c:pt>
                <c:pt idx="2">
                  <c:v>18.666801429946911</c:v>
                </c:pt>
                <c:pt idx="3">
                  <c:v>56.907704084256551</c:v>
                </c:pt>
                <c:pt idx="4">
                  <c:v>71.69925925661704</c:v>
                </c:pt>
                <c:pt idx="5">
                  <c:v>78.950721819026469</c:v>
                </c:pt>
                <c:pt idx="6">
                  <c:v>93.066854601889546</c:v>
                </c:pt>
                <c:pt idx="7">
                  <c:v>95.736710980818486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8-5D41-A286-55CFB5AC6C05}"/>
            </c:ext>
          </c:extLst>
        </c:ser>
        <c:ser>
          <c:idx val="5"/>
          <c:order val="5"/>
          <c:tx>
            <c:v>C8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'MCC-3n'!$BM$7:$BM$14</c:f>
                <c:numCache>
                  <c:formatCode>General</c:formatCode>
                  <c:ptCount val="8"/>
                  <c:pt idx="0">
                    <c:v>1.3298478780142797</c:v>
                  </c:pt>
                  <c:pt idx="1">
                    <c:v>0.42196212780382286</c:v>
                  </c:pt>
                  <c:pt idx="2">
                    <c:v>1.0583179070440025</c:v>
                  </c:pt>
                  <c:pt idx="3">
                    <c:v>1.2929294812426699</c:v>
                  </c:pt>
                  <c:pt idx="4">
                    <c:v>2.7901132658420522</c:v>
                  </c:pt>
                  <c:pt idx="5">
                    <c:v>5.057381378484493</c:v>
                  </c:pt>
                  <c:pt idx="6">
                    <c:v>2.9524416569501368</c:v>
                  </c:pt>
                  <c:pt idx="7">
                    <c:v>2.1080000271131469</c:v>
                  </c:pt>
                </c:numCache>
              </c:numRef>
            </c:plus>
            <c:minus>
              <c:numRef>
                <c:f>'MCC-3n'!$BM$7:$BM$14</c:f>
                <c:numCache>
                  <c:formatCode>General</c:formatCode>
                  <c:ptCount val="8"/>
                  <c:pt idx="0">
                    <c:v>1.3298478780142797</c:v>
                  </c:pt>
                  <c:pt idx="1">
                    <c:v>0.42196212780382286</c:v>
                  </c:pt>
                  <c:pt idx="2">
                    <c:v>1.0583179070440025</c:v>
                  </c:pt>
                  <c:pt idx="3">
                    <c:v>1.2929294812426699</c:v>
                  </c:pt>
                  <c:pt idx="4">
                    <c:v>2.7901132658420522</c:v>
                  </c:pt>
                  <c:pt idx="5">
                    <c:v>5.057381378484493</c:v>
                  </c:pt>
                  <c:pt idx="6">
                    <c:v>2.9524416569501368</c:v>
                  </c:pt>
                  <c:pt idx="7">
                    <c:v>2.1080000271131469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'MCC-3n'!$BL$7:$BL$14</c:f>
              <c:numCache>
                <c:formatCode>0.00</c:formatCode>
                <c:ptCount val="8"/>
                <c:pt idx="0">
                  <c:v>2.6316035705110905</c:v>
                </c:pt>
                <c:pt idx="1">
                  <c:v>2.0524475593752598</c:v>
                </c:pt>
                <c:pt idx="2">
                  <c:v>4.5430209360876956</c:v>
                </c:pt>
                <c:pt idx="3">
                  <c:v>25.83856760692699</c:v>
                </c:pt>
                <c:pt idx="4">
                  <c:v>53.789856306713155</c:v>
                </c:pt>
                <c:pt idx="5">
                  <c:v>80.239315264054952</c:v>
                </c:pt>
                <c:pt idx="6">
                  <c:v>85.058047695545881</c:v>
                </c:pt>
                <c:pt idx="7">
                  <c:v>96.502110025799979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8-5D41-A286-55CFB5AC6C05}"/>
            </c:ext>
          </c:extLst>
        </c:ser>
        <c:ser>
          <c:idx val="6"/>
          <c:order val="6"/>
          <c:tx>
            <c:v>C9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'MCC-3n'!$BO$7:$BO$14</c:f>
                <c:numCache>
                  <c:formatCode>General</c:formatCode>
                  <c:ptCount val="8"/>
                  <c:pt idx="0">
                    <c:v>0.79649329899237209</c:v>
                  </c:pt>
                  <c:pt idx="1">
                    <c:v>0.32326033278708721</c:v>
                  </c:pt>
                  <c:pt idx="2">
                    <c:v>4.0277767413895544</c:v>
                  </c:pt>
                  <c:pt idx="3">
                    <c:v>2.0406199332731623</c:v>
                  </c:pt>
                  <c:pt idx="4">
                    <c:v>2.003192036587325</c:v>
                  </c:pt>
                  <c:pt idx="5">
                    <c:v>4.1764504737005943</c:v>
                  </c:pt>
                  <c:pt idx="6">
                    <c:v>3.0518130476900343</c:v>
                  </c:pt>
                  <c:pt idx="7">
                    <c:v>2.9412621655243756</c:v>
                  </c:pt>
                </c:numCache>
              </c:numRef>
            </c:plus>
            <c:minus>
              <c:numRef>
                <c:f>'MCC-3n'!$BO$7:$BO$14</c:f>
                <c:numCache>
                  <c:formatCode>General</c:formatCode>
                  <c:ptCount val="8"/>
                  <c:pt idx="0">
                    <c:v>0.79649329899237209</c:v>
                  </c:pt>
                  <c:pt idx="1">
                    <c:v>0.32326033278708721</c:v>
                  </c:pt>
                  <c:pt idx="2">
                    <c:v>4.0277767413895544</c:v>
                  </c:pt>
                  <c:pt idx="3">
                    <c:v>2.0406199332731623</c:v>
                  </c:pt>
                  <c:pt idx="4">
                    <c:v>2.003192036587325</c:v>
                  </c:pt>
                  <c:pt idx="5">
                    <c:v>4.1764504737005943</c:v>
                  </c:pt>
                  <c:pt idx="6">
                    <c:v>3.0518130476900343</c:v>
                  </c:pt>
                  <c:pt idx="7">
                    <c:v>2.9412621655243756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'MCC-3n'!$BN$7:$BN$14</c:f>
              <c:numCache>
                <c:formatCode>0.00</c:formatCode>
                <c:ptCount val="8"/>
                <c:pt idx="0">
                  <c:v>1.2813890572571538</c:v>
                </c:pt>
                <c:pt idx="1">
                  <c:v>1.8986445149305169</c:v>
                </c:pt>
                <c:pt idx="2">
                  <c:v>33.582465484314831</c:v>
                </c:pt>
                <c:pt idx="3">
                  <c:v>39.918602663710679</c:v>
                </c:pt>
                <c:pt idx="4">
                  <c:v>86.093521190523276</c:v>
                </c:pt>
                <c:pt idx="5">
                  <c:v>99.844713060699874</c:v>
                </c:pt>
                <c:pt idx="6">
                  <c:v>114.82746932661179</c:v>
                </c:pt>
                <c:pt idx="7">
                  <c:v>117.71375846189403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8-5D41-A286-55CFB5AC6C05}"/>
            </c:ext>
          </c:extLst>
        </c:ser>
        <c:ser>
          <c:idx val="7"/>
          <c:order val="7"/>
          <c:tx>
            <c:v>C10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'MCC-3n'!$BQ$7:$BQ$14</c:f>
                <c:numCache>
                  <c:formatCode>General</c:formatCode>
                  <c:ptCount val="8"/>
                  <c:pt idx="0">
                    <c:v>0.20737045928682946</c:v>
                  </c:pt>
                  <c:pt idx="1">
                    <c:v>3.6151618202235611</c:v>
                  </c:pt>
                  <c:pt idx="2">
                    <c:v>1.6431064359077316</c:v>
                  </c:pt>
                  <c:pt idx="3">
                    <c:v>0.94617057048180575</c:v>
                  </c:pt>
                  <c:pt idx="4">
                    <c:v>4.7347102958099327</c:v>
                  </c:pt>
                  <c:pt idx="5">
                    <c:v>3.0376113635986464</c:v>
                  </c:pt>
                  <c:pt idx="6">
                    <c:v>3.1396027612608526</c:v>
                  </c:pt>
                  <c:pt idx="7">
                    <c:v>1.335892871552611</c:v>
                  </c:pt>
                </c:numCache>
              </c:numRef>
            </c:plus>
            <c:minus>
              <c:numRef>
                <c:f>'MCC-3n'!$BQ$7:$BQ$14</c:f>
                <c:numCache>
                  <c:formatCode>General</c:formatCode>
                  <c:ptCount val="8"/>
                  <c:pt idx="0">
                    <c:v>0.20737045928682946</c:v>
                  </c:pt>
                  <c:pt idx="1">
                    <c:v>3.6151618202235611</c:v>
                  </c:pt>
                  <c:pt idx="2">
                    <c:v>1.6431064359077316</c:v>
                  </c:pt>
                  <c:pt idx="3">
                    <c:v>0.94617057048180575</c:v>
                  </c:pt>
                  <c:pt idx="4">
                    <c:v>4.7347102958099327</c:v>
                  </c:pt>
                  <c:pt idx="5">
                    <c:v>3.0376113635986464</c:v>
                  </c:pt>
                  <c:pt idx="6">
                    <c:v>3.1396027612608526</c:v>
                  </c:pt>
                  <c:pt idx="7">
                    <c:v>1.335892871552611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'MCC-3n'!$BP$7:$BP$14</c:f>
              <c:numCache>
                <c:formatCode>0.00</c:formatCode>
                <c:ptCount val="8"/>
                <c:pt idx="0">
                  <c:v>2.7372259875494973</c:v>
                </c:pt>
                <c:pt idx="1">
                  <c:v>14.453601225178575</c:v>
                </c:pt>
                <c:pt idx="2">
                  <c:v>44.476736559098619</c:v>
                </c:pt>
                <c:pt idx="3">
                  <c:v>47.622797545028611</c:v>
                </c:pt>
                <c:pt idx="4">
                  <c:v>84.807316311347392</c:v>
                </c:pt>
                <c:pt idx="5">
                  <c:v>91.271401852604598</c:v>
                </c:pt>
                <c:pt idx="6">
                  <c:v>94.410016441556721</c:v>
                </c:pt>
                <c:pt idx="7">
                  <c:v>96.797593815449204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78-5D41-A286-55CFB5AC6C05}"/>
            </c:ext>
          </c:extLst>
        </c:ser>
        <c:ser>
          <c:idx val="8"/>
          <c:order val="8"/>
          <c:tx>
            <c:v>C11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'MCC-3n'!$BS$7:$BS$14</c:f>
                <c:numCache>
                  <c:formatCode>General</c:formatCode>
                  <c:ptCount val="8"/>
                  <c:pt idx="0">
                    <c:v>3.1443658108492301</c:v>
                  </c:pt>
                  <c:pt idx="1">
                    <c:v>4.0258314740172203</c:v>
                  </c:pt>
                  <c:pt idx="2">
                    <c:v>2.5403007971399267</c:v>
                  </c:pt>
                  <c:pt idx="3">
                    <c:v>4.6771936339395621</c:v>
                  </c:pt>
                  <c:pt idx="4">
                    <c:v>6.5018984205979304</c:v>
                  </c:pt>
                  <c:pt idx="5">
                    <c:v>2.9449834155951282</c:v>
                  </c:pt>
                  <c:pt idx="6">
                    <c:v>1.5125395428555015</c:v>
                  </c:pt>
                  <c:pt idx="7">
                    <c:v>3.2556479070622131</c:v>
                  </c:pt>
                </c:numCache>
              </c:numRef>
            </c:plus>
            <c:minus>
              <c:numRef>
                <c:f>'MCC-3n'!$BS$7:$BS$14</c:f>
                <c:numCache>
                  <c:formatCode>General</c:formatCode>
                  <c:ptCount val="8"/>
                  <c:pt idx="0">
                    <c:v>3.1443658108492301</c:v>
                  </c:pt>
                  <c:pt idx="1">
                    <c:v>4.0258314740172203</c:v>
                  </c:pt>
                  <c:pt idx="2">
                    <c:v>2.5403007971399267</c:v>
                  </c:pt>
                  <c:pt idx="3">
                    <c:v>4.6771936339395621</c:v>
                  </c:pt>
                  <c:pt idx="4">
                    <c:v>6.5018984205979304</c:v>
                  </c:pt>
                  <c:pt idx="5">
                    <c:v>2.9449834155951282</c:v>
                  </c:pt>
                  <c:pt idx="6">
                    <c:v>1.5125395428555015</c:v>
                  </c:pt>
                  <c:pt idx="7">
                    <c:v>3.2556479070622131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'MCC-3n'!$BR$7:$BR$14</c:f>
              <c:numCache>
                <c:formatCode>0.00</c:formatCode>
                <c:ptCount val="8"/>
                <c:pt idx="0">
                  <c:v>55.563044039849302</c:v>
                </c:pt>
                <c:pt idx="1">
                  <c:v>110.46154458361808</c:v>
                </c:pt>
                <c:pt idx="2">
                  <c:v>111.6793315518501</c:v>
                </c:pt>
                <c:pt idx="3">
                  <c:v>113.53982406820968</c:v>
                </c:pt>
                <c:pt idx="4">
                  <c:v>111.88673863126951</c:v>
                </c:pt>
                <c:pt idx="5">
                  <c:v>112.30692673007779</c:v>
                </c:pt>
                <c:pt idx="6">
                  <c:v>108.94062133969682</c:v>
                </c:pt>
                <c:pt idx="7">
                  <c:v>102.56061172376432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78-5D41-A286-55CFB5AC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2059200"/>
        <c:axId val="1641893280"/>
      </c:barChart>
      <c:catAx>
        <c:axId val="13920592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641893280"/>
        <c:crosses val="autoZero"/>
        <c:auto val="0"/>
        <c:lblAlgn val="ctr"/>
        <c:lblOffset val="100"/>
        <c:noMultiLvlLbl val="0"/>
      </c:catAx>
      <c:valAx>
        <c:axId val="164189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39205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139700</xdr:rowOff>
    </xdr:from>
    <xdr:to>
      <xdr:col>10</xdr:col>
      <xdr:colOff>546100</xdr:colOff>
      <xdr:row>43</xdr:row>
      <xdr:rowOff>3625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B8408-8083-E045-AC97-4C8C3DA5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0" y="139700"/>
          <a:ext cx="5638800" cy="730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19050</xdr:colOff>
      <xdr:row>30</xdr:row>
      <xdr:rowOff>0</xdr:rowOff>
    </xdr:from>
    <xdr:to>
      <xdr:col>61</xdr:col>
      <xdr:colOff>787400</xdr:colOff>
      <xdr:row>53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82FE61-FD7B-1DD6-CC0C-4B75F6301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7EEE-2509-124E-A2C7-44B5F98686A0}">
  <dimension ref="B4:C16"/>
  <sheetViews>
    <sheetView tabSelected="1" workbookViewId="0">
      <selection activeCell="N20" sqref="N20"/>
    </sheetView>
  </sheetViews>
  <sheetFormatPr baseColWidth="10" defaultRowHeight="13" x14ac:dyDescent="0.15"/>
  <cols>
    <col min="3" max="3" width="26" bestFit="1" customWidth="1"/>
  </cols>
  <sheetData>
    <row r="4" spans="2:3" ht="14" thickBot="1" x14ac:dyDescent="0.2"/>
    <row r="5" spans="2:3" ht="16" thickBot="1" x14ac:dyDescent="0.2">
      <c r="B5" s="59" t="s">
        <v>46</v>
      </c>
      <c r="C5" s="59" t="s">
        <v>47</v>
      </c>
    </row>
    <row r="6" spans="2:3" ht="15" x14ac:dyDescent="0.15">
      <c r="B6" s="60" t="s">
        <v>26</v>
      </c>
      <c r="C6" s="60" t="s">
        <v>48</v>
      </c>
    </row>
    <row r="7" spans="2:3" ht="15" x14ac:dyDescent="0.15">
      <c r="B7" s="61" t="s">
        <v>27</v>
      </c>
      <c r="C7" s="61" t="s">
        <v>49</v>
      </c>
    </row>
    <row r="8" spans="2:3" ht="15" x14ac:dyDescent="0.15">
      <c r="B8" s="61" t="s">
        <v>50</v>
      </c>
      <c r="C8" s="61" t="s">
        <v>51</v>
      </c>
    </row>
    <row r="9" spans="2:3" ht="15" x14ac:dyDescent="0.15">
      <c r="B9" s="61" t="s">
        <v>52</v>
      </c>
      <c r="C9" s="61" t="s">
        <v>53</v>
      </c>
    </row>
    <row r="10" spans="2:3" ht="15" x14ac:dyDescent="0.15">
      <c r="B10" s="61" t="s">
        <v>28</v>
      </c>
      <c r="C10" s="61" t="s">
        <v>54</v>
      </c>
    </row>
    <row r="11" spans="2:3" ht="15" x14ac:dyDescent="0.15">
      <c r="B11" s="61" t="s">
        <v>29</v>
      </c>
      <c r="C11" s="61" t="s">
        <v>55</v>
      </c>
    </row>
    <row r="12" spans="2:3" ht="15" x14ac:dyDescent="0.15">
      <c r="B12" s="61" t="s">
        <v>30</v>
      </c>
      <c r="C12" s="61" t="s">
        <v>56</v>
      </c>
    </row>
    <row r="13" spans="2:3" ht="15" x14ac:dyDescent="0.15">
      <c r="B13" s="61" t="s">
        <v>31</v>
      </c>
      <c r="C13" s="61" t="s">
        <v>57</v>
      </c>
    </row>
    <row r="14" spans="2:3" ht="15" x14ac:dyDescent="0.15">
      <c r="B14" s="61" t="s">
        <v>32</v>
      </c>
      <c r="C14" s="61" t="s">
        <v>58</v>
      </c>
    </row>
    <row r="15" spans="2:3" ht="15" x14ac:dyDescent="0.15">
      <c r="B15" s="61" t="s">
        <v>33</v>
      </c>
      <c r="C15" s="61" t="s">
        <v>59</v>
      </c>
    </row>
    <row r="16" spans="2:3" ht="16" thickBot="1" x14ac:dyDescent="0.2">
      <c r="B16" s="62" t="s">
        <v>34</v>
      </c>
      <c r="C16" s="62" t="s">
        <v>60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bsorbance 1_01"/>
  <dimension ref="A2:CA45"/>
  <sheetViews>
    <sheetView workbookViewId="0">
      <selection activeCell="B25" sqref="B25:AE32"/>
    </sheetView>
  </sheetViews>
  <sheetFormatPr baseColWidth="10" defaultColWidth="9.1640625" defaultRowHeight="15" customHeight="1" x14ac:dyDescent="0.15"/>
  <cols>
    <col min="1" max="1" width="20.33203125" customWidth="1"/>
    <col min="2" max="32" width="8.83203125" customWidth="1"/>
    <col min="34" max="34" width="27.1640625" bestFit="1" customWidth="1"/>
    <col min="35" max="36" width="9.5" bestFit="1" customWidth="1"/>
    <col min="37" max="37" width="9.33203125" bestFit="1" customWidth="1"/>
    <col min="38" max="46" width="9.5" bestFit="1" customWidth="1"/>
  </cols>
  <sheetData>
    <row r="2" spans="1:64" ht="15" customHeight="1" x14ac:dyDescent="0.15">
      <c r="A2" s="11"/>
    </row>
    <row r="3" spans="1:64" ht="15" customHeight="1" x14ac:dyDescent="0.15">
      <c r="A3" s="31" t="s">
        <v>25</v>
      </c>
    </row>
    <row r="4" spans="1:64" ht="15" customHeight="1" x14ac:dyDescent="0.15">
      <c r="A4" t="s">
        <v>0</v>
      </c>
    </row>
    <row r="5" spans="1:64" ht="15" customHeight="1" x14ac:dyDescent="0.15">
      <c r="A5" t="s">
        <v>1</v>
      </c>
    </row>
    <row r="6" spans="1:64" ht="15" customHeight="1" x14ac:dyDescent="0.15">
      <c r="A6" s="15" t="s">
        <v>2</v>
      </c>
    </row>
    <row r="7" spans="1:64" ht="13" x14ac:dyDescent="0.15">
      <c r="A7" t="s">
        <v>0</v>
      </c>
      <c r="B7" s="34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9" t="s">
        <v>22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33"/>
      <c r="AA7" s="33"/>
      <c r="AB7" s="33"/>
      <c r="AC7" s="34" t="s">
        <v>36</v>
      </c>
      <c r="AD7" s="35"/>
      <c r="AE7" s="35"/>
    </row>
    <row r="8" spans="1:64" ht="15" customHeight="1" x14ac:dyDescent="0.15">
      <c r="A8" t="s">
        <v>3</v>
      </c>
      <c r="B8" s="39" t="s">
        <v>14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1"/>
      <c r="AF8" s="16"/>
      <c r="AH8" s="36" t="s">
        <v>37</v>
      </c>
      <c r="AI8" s="34" t="s">
        <v>21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ht="13" x14ac:dyDescent="0.15">
      <c r="A9" t="s">
        <v>0</v>
      </c>
      <c r="B9" s="34" t="s">
        <v>26</v>
      </c>
      <c r="C9" s="35"/>
      <c r="D9" s="35"/>
      <c r="E9" s="34" t="s">
        <v>27</v>
      </c>
      <c r="F9" s="35"/>
      <c r="G9" s="35"/>
      <c r="H9" s="34" t="s">
        <v>28</v>
      </c>
      <c r="I9" s="35"/>
      <c r="J9" s="35"/>
      <c r="K9" s="34" t="s">
        <v>29</v>
      </c>
      <c r="L9" s="35"/>
      <c r="M9" s="35"/>
      <c r="N9" s="34" t="s">
        <v>30</v>
      </c>
      <c r="O9" s="35"/>
      <c r="P9" s="35"/>
      <c r="Q9" s="34" t="s">
        <v>31</v>
      </c>
      <c r="R9" s="35"/>
      <c r="S9" s="35"/>
      <c r="T9" s="34" t="s">
        <v>32</v>
      </c>
      <c r="U9" s="35"/>
      <c r="V9" s="35"/>
      <c r="W9" s="34" t="s">
        <v>33</v>
      </c>
      <c r="X9" s="35"/>
      <c r="Y9" s="35"/>
      <c r="Z9" s="34" t="s">
        <v>34</v>
      </c>
      <c r="AA9" s="35"/>
      <c r="AB9" s="35"/>
      <c r="AC9" s="39" t="s">
        <v>35</v>
      </c>
      <c r="AD9" s="40"/>
      <c r="AE9" s="41"/>
      <c r="AF9" s="14"/>
      <c r="AH9" s="38"/>
      <c r="AI9" s="34" t="s">
        <v>26</v>
      </c>
      <c r="AJ9" s="35"/>
      <c r="AK9" s="35"/>
      <c r="AL9" s="34" t="s">
        <v>27</v>
      </c>
      <c r="AM9" s="35"/>
      <c r="AN9" s="35"/>
      <c r="AO9" s="34" t="s">
        <v>28</v>
      </c>
      <c r="AP9" s="35"/>
      <c r="AQ9" s="35"/>
      <c r="AR9" s="34" t="s">
        <v>29</v>
      </c>
      <c r="AS9" s="35"/>
      <c r="AT9" s="35"/>
      <c r="AU9" s="34" t="s">
        <v>30</v>
      </c>
      <c r="AV9" s="35"/>
      <c r="AW9" s="35"/>
      <c r="AX9" s="34" t="s">
        <v>31</v>
      </c>
      <c r="AY9" s="35"/>
      <c r="AZ9" s="35"/>
      <c r="BA9" s="34" t="s">
        <v>32</v>
      </c>
      <c r="BB9" s="35"/>
      <c r="BC9" s="35"/>
      <c r="BD9" s="34" t="s">
        <v>33</v>
      </c>
      <c r="BE9" s="35"/>
      <c r="BF9" s="35"/>
      <c r="BG9" s="34" t="s">
        <v>34</v>
      </c>
      <c r="BH9" s="35"/>
      <c r="BI9" s="35"/>
      <c r="BJ9" s="39" t="s">
        <v>35</v>
      </c>
      <c r="BK9" s="40"/>
      <c r="BL9" s="41"/>
    </row>
    <row r="10" spans="1:64" ht="15" customHeight="1" x14ac:dyDescent="0.15">
      <c r="A10" t="s">
        <v>4</v>
      </c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</v>
      </c>
      <c r="O10" s="18">
        <v>2</v>
      </c>
      <c r="P10" s="18">
        <v>3</v>
      </c>
      <c r="Q10" s="18">
        <v>4</v>
      </c>
      <c r="R10" s="18">
        <v>5</v>
      </c>
      <c r="S10" s="18">
        <v>6</v>
      </c>
      <c r="T10" s="18">
        <v>7</v>
      </c>
      <c r="U10" s="18">
        <v>8</v>
      </c>
      <c r="V10" s="18">
        <v>9</v>
      </c>
      <c r="W10" s="18">
        <v>10</v>
      </c>
      <c r="X10" s="18">
        <v>11</v>
      </c>
      <c r="Y10" s="18">
        <v>12</v>
      </c>
      <c r="Z10" s="18">
        <v>1</v>
      </c>
      <c r="AA10" s="18">
        <v>2</v>
      </c>
      <c r="AB10" s="18">
        <v>3</v>
      </c>
      <c r="AC10" s="2">
        <v>1</v>
      </c>
      <c r="AD10" s="2">
        <v>2</v>
      </c>
      <c r="AE10" s="2">
        <v>3</v>
      </c>
      <c r="AF10" s="1"/>
      <c r="AH10" s="4"/>
      <c r="AI10" s="8" t="s">
        <v>17</v>
      </c>
      <c r="AJ10" s="8" t="s">
        <v>18</v>
      </c>
      <c r="AK10" s="8" t="s">
        <v>19</v>
      </c>
      <c r="AL10" s="8" t="s">
        <v>17</v>
      </c>
      <c r="AM10" s="8" t="s">
        <v>18</v>
      </c>
      <c r="AN10" s="8" t="s">
        <v>19</v>
      </c>
      <c r="AO10" s="8" t="s">
        <v>17</v>
      </c>
      <c r="AP10" s="8" t="s">
        <v>18</v>
      </c>
      <c r="AQ10" s="8" t="s">
        <v>19</v>
      </c>
      <c r="AR10" s="8" t="s">
        <v>17</v>
      </c>
      <c r="AS10" s="8" t="s">
        <v>18</v>
      </c>
      <c r="AT10" s="8" t="s">
        <v>19</v>
      </c>
      <c r="AU10" s="8" t="s">
        <v>17</v>
      </c>
      <c r="AV10" s="8" t="s">
        <v>18</v>
      </c>
      <c r="AW10" s="8" t="s">
        <v>19</v>
      </c>
      <c r="AX10" s="8" t="s">
        <v>17</v>
      </c>
      <c r="AY10" s="8" t="s">
        <v>18</v>
      </c>
      <c r="AZ10" s="8" t="s">
        <v>19</v>
      </c>
      <c r="BA10" s="8" t="s">
        <v>17</v>
      </c>
      <c r="BB10" s="8" t="s">
        <v>18</v>
      </c>
      <c r="BC10" s="8" t="s">
        <v>19</v>
      </c>
      <c r="BD10" s="8" t="s">
        <v>17</v>
      </c>
      <c r="BE10" s="8" t="s">
        <v>18</v>
      </c>
      <c r="BF10" s="8" t="s">
        <v>19</v>
      </c>
      <c r="BG10" s="8" t="s">
        <v>17</v>
      </c>
      <c r="BH10" s="8" t="s">
        <v>18</v>
      </c>
      <c r="BI10" s="8" t="s">
        <v>19</v>
      </c>
      <c r="BJ10" s="8" t="s">
        <v>17</v>
      </c>
      <c r="BK10" s="8" t="s">
        <v>18</v>
      </c>
      <c r="BL10" s="8" t="s">
        <v>19</v>
      </c>
    </row>
    <row r="11" spans="1:64" ht="15" customHeight="1" x14ac:dyDescent="0.15">
      <c r="A11" t="s">
        <v>5</v>
      </c>
      <c r="B11" s="3">
        <v>4.6300000000000001E-2</v>
      </c>
      <c r="C11" s="3">
        <v>4.5400000000000003E-2</v>
      </c>
      <c r="D11" s="3">
        <v>4.7100000000000003E-2</v>
      </c>
      <c r="E11" s="3">
        <v>4.3900000000000002E-2</v>
      </c>
      <c r="F11" s="3">
        <v>4.6100000000000002E-2</v>
      </c>
      <c r="G11" s="3">
        <v>5.1799999999999999E-2</v>
      </c>
      <c r="H11" s="3">
        <v>4.8099999999999997E-2</v>
      </c>
      <c r="I11" s="3">
        <v>0.12640000000000001</v>
      </c>
      <c r="J11" s="3">
        <v>6.7699999999999996E-2</v>
      </c>
      <c r="K11" s="3">
        <v>5.6599999999999998E-2</v>
      </c>
      <c r="L11" s="3">
        <v>0.1007</v>
      </c>
      <c r="M11" s="3">
        <v>5.67E-2</v>
      </c>
      <c r="N11" s="3">
        <v>9.2399999999999996E-2</v>
      </c>
      <c r="O11" s="3">
        <v>0.1144</v>
      </c>
      <c r="P11" s="3">
        <v>0.13789999999999999</v>
      </c>
      <c r="Q11" s="3">
        <v>0.171902</v>
      </c>
      <c r="R11" s="3">
        <v>7.4499999999999997E-2</v>
      </c>
      <c r="S11" s="3">
        <v>0.121347</v>
      </c>
      <c r="T11" s="3">
        <v>6.7000000000000004E-2</v>
      </c>
      <c r="U11" s="3">
        <v>6.5170000000000006E-2</v>
      </c>
      <c r="V11" s="3">
        <v>6.5280000000000005E-2</v>
      </c>
      <c r="W11" s="3">
        <v>9.01E-2</v>
      </c>
      <c r="X11" s="3">
        <v>0.1419</v>
      </c>
      <c r="Y11" s="3">
        <v>6.4100000000000004E-2</v>
      </c>
      <c r="Z11" s="3">
        <v>0.4834</v>
      </c>
      <c r="AA11" s="3">
        <v>0.48809999999999998</v>
      </c>
      <c r="AB11" s="3">
        <v>0.47060000000000002</v>
      </c>
      <c r="AC11" s="3">
        <v>0.37959999999999999</v>
      </c>
      <c r="AD11" s="3">
        <v>0.30409999999999998</v>
      </c>
      <c r="AE11" s="3">
        <v>0.28889999999999999</v>
      </c>
      <c r="AF11" s="17"/>
      <c r="AH11" s="4">
        <v>5</v>
      </c>
      <c r="AI11" s="6">
        <f>B11-B25</f>
        <v>4.0999999999999995E-3</v>
      </c>
      <c r="AJ11" s="6">
        <f>C11-C25</f>
        <v>3.4000000000000002E-3</v>
      </c>
      <c r="AK11" s="6">
        <f>D11-D25</f>
        <v>4.8000000000000057E-3</v>
      </c>
      <c r="AL11" s="6">
        <f>E11-E25</f>
        <v>3.599999999999999E-3</v>
      </c>
      <c r="AM11" s="6">
        <f>F11-F25</f>
        <v>4.0000000000000036E-3</v>
      </c>
      <c r="AN11" s="6">
        <f>G11-G25</f>
        <v>7.3999999999999969E-3</v>
      </c>
      <c r="AO11" s="6">
        <f>H11-H25</f>
        <v>5.8999999999999955E-3</v>
      </c>
      <c r="AP11" s="6">
        <f>I11-I25</f>
        <v>1.3100000000000014E-2</v>
      </c>
      <c r="AQ11" s="6">
        <f>J11-J25</f>
        <v>7.8999999999999973E-3</v>
      </c>
      <c r="AR11" s="6">
        <f>K11-K25</f>
        <v>6.6999999999999976E-3</v>
      </c>
      <c r="AS11" s="6">
        <f>L11-L25</f>
        <v>1.5199999999999991E-2</v>
      </c>
      <c r="AT11" s="6">
        <f>M11-M25</f>
        <v>9.5000000000000015E-3</v>
      </c>
      <c r="AU11" s="6">
        <f>N11-N25</f>
        <v>1.3799999999999993E-2</v>
      </c>
      <c r="AV11" s="6">
        <f>O11-O25</f>
        <v>2.0100000000000007E-2</v>
      </c>
      <c r="AW11" s="6">
        <f>P11-P25</f>
        <v>2.3999999999999994E-2</v>
      </c>
      <c r="AX11" s="6">
        <f t="shared" ref="AX11:BL11" si="0">Q11-Q25</f>
        <v>1.0102E-2</v>
      </c>
      <c r="AY11" s="6">
        <f t="shared" si="0"/>
        <v>1.0300000000000004E-2</v>
      </c>
      <c r="AZ11" s="6">
        <f t="shared" si="0"/>
        <v>1.0746999999999993E-2</v>
      </c>
      <c r="BA11" s="6">
        <f t="shared" si="0"/>
        <v>8.9999999999999802E-4</v>
      </c>
      <c r="BB11" s="6">
        <f t="shared" si="0"/>
        <v>3.8700000000000054E-3</v>
      </c>
      <c r="BC11" s="6">
        <f t="shared" si="0"/>
        <v>3.0800000000000063E-3</v>
      </c>
      <c r="BD11" s="6">
        <f t="shared" si="0"/>
        <v>8.4000000000000047E-3</v>
      </c>
      <c r="BE11" s="6">
        <f t="shared" si="0"/>
        <v>7.2000000000000119E-3</v>
      </c>
      <c r="BF11" s="6">
        <f t="shared" si="0"/>
        <v>7.9000000000000042E-3</v>
      </c>
      <c r="BG11" s="6">
        <f t="shared" si="0"/>
        <v>0.37419999999999998</v>
      </c>
      <c r="BH11" s="6">
        <f t="shared" si="0"/>
        <v>0.35959999999999998</v>
      </c>
      <c r="BI11" s="6">
        <f t="shared" si="0"/>
        <v>0.34950000000000003</v>
      </c>
      <c r="BJ11" s="6">
        <f t="shared" si="0"/>
        <v>0.31559999999999999</v>
      </c>
      <c r="BK11" s="6">
        <f t="shared" si="0"/>
        <v>0.24409999999999998</v>
      </c>
      <c r="BL11" s="6">
        <f t="shared" si="0"/>
        <v>0.2298</v>
      </c>
    </row>
    <row r="12" spans="1:64" ht="15" customHeight="1" x14ac:dyDescent="0.15">
      <c r="A12" t="s">
        <v>6</v>
      </c>
      <c r="B12" s="3">
        <v>6.25E-2</v>
      </c>
      <c r="C12" s="3">
        <v>5.74E-2</v>
      </c>
      <c r="D12" s="3">
        <v>5.3499999999999999E-2</v>
      </c>
      <c r="E12" s="3">
        <v>5.2600000000000001E-2</v>
      </c>
      <c r="F12" s="3">
        <v>5.0200000000000002E-2</v>
      </c>
      <c r="G12" s="3">
        <v>7.1499999999999994E-2</v>
      </c>
      <c r="H12" s="3">
        <v>0.15840000000000001</v>
      </c>
      <c r="I12" s="3">
        <v>0.1198</v>
      </c>
      <c r="J12" s="3">
        <v>9.1700000000000004E-2</v>
      </c>
      <c r="K12" s="3">
        <v>4.6199999999999998E-2</v>
      </c>
      <c r="L12" s="3">
        <v>4.6699999999999998E-2</v>
      </c>
      <c r="M12" s="3">
        <v>4.4699999999999997E-2</v>
      </c>
      <c r="N12" s="3">
        <v>9.7900000000000001E-2</v>
      </c>
      <c r="O12" s="3">
        <v>9.2399999999999996E-2</v>
      </c>
      <c r="P12" s="3">
        <v>9.2399999999999996E-2</v>
      </c>
      <c r="Q12" s="3">
        <v>4.6699999999999998E-2</v>
      </c>
      <c r="R12" s="3">
        <v>4.65E-2</v>
      </c>
      <c r="S12" s="3">
        <v>4.7600000000000003E-2</v>
      </c>
      <c r="T12" s="3">
        <v>4.5699999999999998E-2</v>
      </c>
      <c r="U12" s="3">
        <v>4.8899999999999999E-2</v>
      </c>
      <c r="V12" s="3">
        <v>4.6800000000000001E-2</v>
      </c>
      <c r="W12" s="3">
        <v>7.1599999999999997E-2</v>
      </c>
      <c r="X12" s="3">
        <v>9.4600000000000004E-2</v>
      </c>
      <c r="Y12" s="3">
        <v>8.8300000000000003E-2</v>
      </c>
      <c r="Z12" s="63">
        <v>0.85670000000000002</v>
      </c>
      <c r="AA12" s="3">
        <v>0.85409999999999997</v>
      </c>
      <c r="AB12" s="3">
        <v>0.85440000000000005</v>
      </c>
      <c r="AC12" s="3">
        <v>0.81220000000000003</v>
      </c>
      <c r="AD12" s="3">
        <v>0.83909999999999996</v>
      </c>
      <c r="AE12" s="3">
        <v>0.69740000000000002</v>
      </c>
      <c r="AF12" s="17"/>
      <c r="AH12" s="4">
        <f>AH11/2</f>
        <v>2.5</v>
      </c>
      <c r="AI12" s="6">
        <f>B12-B26</f>
        <v>7.6999999999999985E-3</v>
      </c>
      <c r="AJ12" s="6">
        <f>C12-C26</f>
        <v>6.8000000000000005E-3</v>
      </c>
      <c r="AK12" s="6">
        <f>D12-D26</f>
        <v>6.6000000000000017E-3</v>
      </c>
      <c r="AL12" s="6">
        <f>E12-E26</f>
        <v>7.6999999999999985E-3</v>
      </c>
      <c r="AM12" s="6">
        <f>F12-F26</f>
        <v>7.1000000000000021E-3</v>
      </c>
      <c r="AN12" s="6">
        <f>G12-G26</f>
        <v>8.9999999999999941E-3</v>
      </c>
      <c r="AO12" s="6">
        <f>H12-H26</f>
        <v>1.4600000000000002E-2</v>
      </c>
      <c r="AP12" s="6">
        <f>I12-I26</f>
        <v>1.1999999999999997E-2</v>
      </c>
      <c r="AQ12" s="6">
        <f>J12-J26</f>
        <v>9.5000000000000084E-3</v>
      </c>
      <c r="AR12" s="6">
        <f>K12-K26</f>
        <v>2.700000000000001E-3</v>
      </c>
      <c r="AS12" s="6">
        <f>L12-L26</f>
        <v>4.9999999999999975E-3</v>
      </c>
      <c r="AT12" s="6">
        <f>M12-M26</f>
        <v>3.699999999999995E-3</v>
      </c>
      <c r="AU12" s="6">
        <f t="shared" ref="AU12:AW12" si="1">N12-N26</f>
        <v>4.5600000000000002E-2</v>
      </c>
      <c r="AV12" s="6">
        <f t="shared" si="1"/>
        <v>4.3099999999999999E-2</v>
      </c>
      <c r="AW12" s="6">
        <f t="shared" si="1"/>
        <v>4.2199999999999994E-2</v>
      </c>
      <c r="AX12" s="6">
        <f t="shared" ref="AX12:AX18" si="2">Q12-Q26</f>
        <v>6.399999999999996E-3</v>
      </c>
      <c r="AY12" s="6">
        <f t="shared" ref="AY12:AY18" si="3">R12-R26</f>
        <v>5.7999999999999996E-3</v>
      </c>
      <c r="AZ12" s="6">
        <f t="shared" ref="AZ12:AZ18" si="4">S12-S26</f>
        <v>5.9000000000000025E-3</v>
      </c>
      <c r="BA12" s="6">
        <f t="shared" ref="BA12:BA18" si="5">T12-T26</f>
        <v>4.6999999999999958E-3</v>
      </c>
      <c r="BB12" s="6">
        <f t="shared" ref="BB12:BB18" si="6">U12-U26</f>
        <v>6.1999999999999972E-3</v>
      </c>
      <c r="BC12" s="6">
        <f t="shared" ref="BC12:BC18" si="7">V12-V26</f>
        <v>6.9000000000000034E-3</v>
      </c>
      <c r="BD12" s="6">
        <f t="shared" ref="BD12:BD18" si="8">W12-W26</f>
        <v>2.8999999999999998E-2</v>
      </c>
      <c r="BE12" s="6">
        <f t="shared" ref="BE12:BE18" si="9">X12-X26</f>
        <v>4.5300000000000007E-2</v>
      </c>
      <c r="BF12" s="6">
        <f t="shared" ref="BF12:BF18" si="10">Y12-Y26</f>
        <v>3.5500000000000004E-2</v>
      </c>
      <c r="BG12" s="6">
        <f t="shared" ref="BG12:BG18" si="11">Z12-Z26</f>
        <v>0.71530000000000005</v>
      </c>
      <c r="BH12" s="6">
        <f t="shared" ref="BH12:BH18" si="12">AA12-AA26</f>
        <v>0.70619999999999994</v>
      </c>
      <c r="BI12" s="6">
        <f t="shared" ref="BI12:BI18" si="13">AB12-AB26</f>
        <v>0.70610000000000006</v>
      </c>
      <c r="BJ12" s="6">
        <f t="shared" ref="BJ12" si="14">AC12-AC26</f>
        <v>0.69850000000000001</v>
      </c>
      <c r="BK12" s="6">
        <f t="shared" ref="BK12:BK18" si="15">AD12-AD26</f>
        <v>0.72219999999999995</v>
      </c>
      <c r="BL12" s="6">
        <f>AE12-AE26</f>
        <v>0.58920000000000006</v>
      </c>
    </row>
    <row r="13" spans="1:64" ht="15" customHeight="1" x14ac:dyDescent="0.15">
      <c r="A13" t="s">
        <v>7</v>
      </c>
      <c r="B13" s="3">
        <v>4.8899999999999999E-2</v>
      </c>
      <c r="C13" s="3">
        <v>4.82E-2</v>
      </c>
      <c r="D13" s="3">
        <v>4.7199999999999999E-2</v>
      </c>
      <c r="E13" s="3">
        <v>8.5999999999999993E-2</v>
      </c>
      <c r="F13" s="3">
        <v>6.7799999999999999E-2</v>
      </c>
      <c r="G13" s="3">
        <v>5.5100000000000003E-2</v>
      </c>
      <c r="H13" s="3">
        <v>4.7199999999999999E-2</v>
      </c>
      <c r="I13" s="3">
        <v>6.0900000000000003E-2</v>
      </c>
      <c r="J13" s="3">
        <v>6.5799999999999997E-2</v>
      </c>
      <c r="K13" s="3">
        <v>4.58E-2</v>
      </c>
      <c r="L13" s="3">
        <v>4.4999999999999998E-2</v>
      </c>
      <c r="M13" s="3">
        <v>4.53E-2</v>
      </c>
      <c r="N13" s="3">
        <v>0.10577</v>
      </c>
      <c r="O13" s="3">
        <v>0.1067</v>
      </c>
      <c r="P13" s="3">
        <v>0.10657999999999999</v>
      </c>
      <c r="Q13" s="3">
        <v>5.4100000000000002E-2</v>
      </c>
      <c r="R13" s="3">
        <v>4.9000000000000002E-2</v>
      </c>
      <c r="S13" s="3">
        <v>4.9500000000000002E-2</v>
      </c>
      <c r="T13" s="3">
        <v>0.1089</v>
      </c>
      <c r="U13" s="3">
        <v>0.2059</v>
      </c>
      <c r="V13" s="3">
        <v>0.13589999999999999</v>
      </c>
      <c r="W13" s="3">
        <v>0.17219999999999999</v>
      </c>
      <c r="X13" s="3">
        <v>0.17119999999999999</v>
      </c>
      <c r="Y13" s="3">
        <v>0.1744</v>
      </c>
      <c r="Z13" s="3">
        <v>0.87809999999999999</v>
      </c>
      <c r="AA13" s="3">
        <v>0.90659999999999996</v>
      </c>
      <c r="AB13" s="3">
        <v>0.89790000000000003</v>
      </c>
      <c r="AC13" s="42"/>
      <c r="AD13" s="42"/>
      <c r="AE13" s="42"/>
      <c r="AF13" s="17"/>
      <c r="AH13" s="4">
        <f>AH12/2</f>
        <v>1.25</v>
      </c>
      <c r="AI13" s="6">
        <f>B13-B27</f>
        <v>6.6000000000000017E-3</v>
      </c>
      <c r="AJ13" s="6">
        <f>C13-C27</f>
        <v>5.400000000000002E-3</v>
      </c>
      <c r="AK13" s="6">
        <f>D13-D27</f>
        <v>6.4999999999999988E-3</v>
      </c>
      <c r="AL13" s="6">
        <f>E13-E27</f>
        <v>8.8999999999999913E-3</v>
      </c>
      <c r="AM13" s="6">
        <f>F13-F27</f>
        <v>7.6000000000000026E-3</v>
      </c>
      <c r="AN13" s="6">
        <f>G13-G27</f>
        <v>6.1000000000000013E-3</v>
      </c>
      <c r="AO13" s="6">
        <f>H13-H27</f>
        <v>5.7999999999999996E-3</v>
      </c>
      <c r="AP13" s="6">
        <f>I13-I27</f>
        <v>6.4000000000000029E-3</v>
      </c>
      <c r="AQ13" s="6">
        <f>J13-J27</f>
        <v>7.5999999999999956E-3</v>
      </c>
      <c r="AR13" s="6">
        <f>K13-K27</f>
        <v>4.9999999999999975E-3</v>
      </c>
      <c r="AS13" s="6">
        <f>L13-L27</f>
        <v>5.6999999999999967E-3</v>
      </c>
      <c r="AT13" s="6">
        <f>M13-M27</f>
        <v>4.9999999999999975E-3</v>
      </c>
      <c r="AU13" s="6">
        <f t="shared" ref="AU13:AW13" si="16">N13-N27</f>
        <v>5.0870000000000005E-2</v>
      </c>
      <c r="AV13" s="6">
        <f t="shared" si="16"/>
        <v>5.2900000000000003E-2</v>
      </c>
      <c r="AW13" s="6">
        <f t="shared" si="16"/>
        <v>5.5879999999999992E-2</v>
      </c>
      <c r="AX13" s="6">
        <f t="shared" si="2"/>
        <v>9.7000000000000003E-3</v>
      </c>
      <c r="AY13" s="6">
        <f t="shared" si="3"/>
        <v>8.100000000000003E-3</v>
      </c>
      <c r="AZ13" s="6">
        <f t="shared" si="4"/>
        <v>9.1999999999999998E-3</v>
      </c>
      <c r="BA13" s="6">
        <f t="shared" si="5"/>
        <v>6.25E-2</v>
      </c>
      <c r="BB13" s="6">
        <f t="shared" si="6"/>
        <v>0.15279999999999999</v>
      </c>
      <c r="BC13" s="6">
        <f t="shared" si="7"/>
        <v>8.5699999999999998E-2</v>
      </c>
      <c r="BD13" s="6">
        <f t="shared" si="8"/>
        <v>0.12129999999999999</v>
      </c>
      <c r="BE13" s="6">
        <f t="shared" si="9"/>
        <v>0.11809999999999998</v>
      </c>
      <c r="BF13" s="6">
        <f t="shared" si="10"/>
        <v>0.1231</v>
      </c>
      <c r="BG13" s="6">
        <f t="shared" si="11"/>
        <v>0.72140000000000004</v>
      </c>
      <c r="BH13" s="6">
        <f t="shared" si="12"/>
        <v>0.75459999999999994</v>
      </c>
      <c r="BI13" s="6">
        <f t="shared" si="13"/>
        <v>0.75320000000000009</v>
      </c>
      <c r="BJ13" s="6"/>
      <c r="BK13" s="6"/>
      <c r="BL13" s="6"/>
    </row>
    <row r="14" spans="1:64" ht="15" customHeight="1" x14ac:dyDescent="0.15">
      <c r="A14" t="s">
        <v>8</v>
      </c>
      <c r="B14" s="3">
        <v>7.0099999999999996E-2</v>
      </c>
      <c r="C14" s="3">
        <v>6.3299999999999995E-2</v>
      </c>
      <c r="D14" s="3">
        <v>5.6000000000000001E-2</v>
      </c>
      <c r="E14" s="3">
        <v>6.9699999999999998E-2</v>
      </c>
      <c r="F14" s="3">
        <v>0.1043</v>
      </c>
      <c r="G14" s="3">
        <v>9.69E-2</v>
      </c>
      <c r="H14" s="3">
        <v>7.6999999999999999E-2</v>
      </c>
      <c r="I14" s="3">
        <v>5.7700000000000001E-2</v>
      </c>
      <c r="J14" s="3">
        <v>6.3600000000000004E-2</v>
      </c>
      <c r="K14" s="3">
        <v>8.3699999999999997E-2</v>
      </c>
      <c r="L14" s="3">
        <v>8.9599999999999999E-2</v>
      </c>
      <c r="M14" s="3">
        <v>0.09</v>
      </c>
      <c r="N14" s="3">
        <v>0.20019999999999999</v>
      </c>
      <c r="O14" s="3">
        <v>0.21479999999999999</v>
      </c>
      <c r="P14" s="3">
        <v>0.21629999999999999</v>
      </c>
      <c r="Q14" s="3">
        <v>0.11840000000000001</v>
      </c>
      <c r="R14" s="3">
        <v>0.1313</v>
      </c>
      <c r="S14" s="3">
        <v>0.1125</v>
      </c>
      <c r="T14" s="3">
        <v>0.1578</v>
      </c>
      <c r="U14" s="3">
        <v>0.184</v>
      </c>
      <c r="V14" s="3">
        <v>0.152092</v>
      </c>
      <c r="W14" s="3">
        <v>0.18001</v>
      </c>
      <c r="X14" s="3">
        <v>0.18337000000000001</v>
      </c>
      <c r="Y14" s="3">
        <v>0.19067000000000001</v>
      </c>
      <c r="Z14" s="3">
        <v>0.83440000000000003</v>
      </c>
      <c r="AA14" s="3">
        <v>0.87690000000000001</v>
      </c>
      <c r="AB14" s="3">
        <v>0.85250000000000004</v>
      </c>
      <c r="AC14" s="42"/>
      <c r="AD14" s="42"/>
      <c r="AE14" s="42"/>
      <c r="AF14" s="17"/>
      <c r="AH14" s="4">
        <f t="shared" ref="AH14:AH16" si="17">AH13/2</f>
        <v>0.625</v>
      </c>
      <c r="AI14" s="6">
        <f>B14-B28</f>
        <v>8.9999999999999941E-3</v>
      </c>
      <c r="AJ14" s="6">
        <f>C14-C28</f>
        <v>6.6999999999999976E-3</v>
      </c>
      <c r="AK14" s="6">
        <f>D14-D28</f>
        <v>5.9999999999999984E-3</v>
      </c>
      <c r="AL14" s="6">
        <f>E14-E28</f>
        <v>7.5999999999999956E-3</v>
      </c>
      <c r="AM14" s="6">
        <f>F14-F28</f>
        <v>1.0400000000000006E-2</v>
      </c>
      <c r="AN14" s="6">
        <f>G14-G28</f>
        <v>1.0099999999999998E-2</v>
      </c>
      <c r="AO14" s="6">
        <f>H14-H28</f>
        <v>7.6999999999999985E-3</v>
      </c>
      <c r="AP14" s="6">
        <f>I14-I28</f>
        <v>6.1000000000000013E-3</v>
      </c>
      <c r="AQ14" s="6">
        <f>J14-J28</f>
        <v>6.9000000000000034E-3</v>
      </c>
      <c r="AR14" s="6">
        <f>K14-K28</f>
        <v>3.0299999999999994E-2</v>
      </c>
      <c r="AS14" s="6">
        <f>L14-L28</f>
        <v>4.3099999999999999E-2</v>
      </c>
      <c r="AT14" s="6">
        <f>M14-M28</f>
        <v>4.02E-2</v>
      </c>
      <c r="AU14" s="6">
        <f t="shared" ref="AU14:AW14" si="18">N14-N28</f>
        <v>0.14360000000000001</v>
      </c>
      <c r="AV14" s="6">
        <f t="shared" si="18"/>
        <v>0.1537</v>
      </c>
      <c r="AW14" s="6">
        <f t="shared" si="18"/>
        <v>0.15639999999999998</v>
      </c>
      <c r="AX14" s="6">
        <f t="shared" si="2"/>
        <v>6.3299999999999995E-2</v>
      </c>
      <c r="AY14" s="6">
        <f t="shared" si="3"/>
        <v>8.2299999999999998E-2</v>
      </c>
      <c r="AZ14" s="6">
        <f t="shared" si="4"/>
        <v>6.5700000000000008E-2</v>
      </c>
      <c r="BA14" s="6">
        <f t="shared" si="5"/>
        <v>0.106</v>
      </c>
      <c r="BB14" s="6">
        <f t="shared" si="6"/>
        <v>0.12670000000000001</v>
      </c>
      <c r="BC14" s="6">
        <f t="shared" si="7"/>
        <v>9.7092000000000012E-2</v>
      </c>
      <c r="BD14" s="6">
        <f t="shared" si="8"/>
        <v>0.12531</v>
      </c>
      <c r="BE14" s="6">
        <f t="shared" si="9"/>
        <v>0.12417</v>
      </c>
      <c r="BF14" s="6">
        <f t="shared" si="10"/>
        <v>0.13287000000000002</v>
      </c>
      <c r="BG14" s="6">
        <f t="shared" si="11"/>
        <v>0.72120000000000006</v>
      </c>
      <c r="BH14" s="6">
        <f t="shared" si="12"/>
        <v>0.76760000000000006</v>
      </c>
      <c r="BI14" s="6">
        <f t="shared" si="13"/>
        <v>0.74070000000000003</v>
      </c>
      <c r="BJ14" s="6"/>
      <c r="BK14" s="6"/>
      <c r="BL14" s="6"/>
    </row>
    <row r="15" spans="1:64" ht="15" customHeight="1" x14ac:dyDescent="0.15">
      <c r="A15" t="s">
        <v>9</v>
      </c>
      <c r="B15" s="3">
        <v>0.1128</v>
      </c>
      <c r="C15" s="3">
        <v>0.1148</v>
      </c>
      <c r="D15" s="3">
        <v>0.11210000000000001</v>
      </c>
      <c r="E15" s="3">
        <v>4.9599999999999998E-2</v>
      </c>
      <c r="F15" s="3">
        <v>5.1400000000000001E-2</v>
      </c>
      <c r="G15" s="3">
        <v>5.91E-2</v>
      </c>
      <c r="H15" s="3">
        <v>5.2499999999999998E-2</v>
      </c>
      <c r="I15" s="3">
        <v>6.0699999999999997E-2</v>
      </c>
      <c r="J15" s="3">
        <v>6.9500000000000006E-2</v>
      </c>
      <c r="K15" s="3">
        <v>0.1857</v>
      </c>
      <c r="L15" s="3">
        <v>0.22159999999999999</v>
      </c>
      <c r="M15" s="3">
        <v>0.2397</v>
      </c>
      <c r="N15" s="3">
        <v>0.2883</v>
      </c>
      <c r="O15" s="3">
        <v>0.26090000000000002</v>
      </c>
      <c r="P15" s="3">
        <v>0.26279999999999998</v>
      </c>
      <c r="Q15" s="3">
        <v>0.1903</v>
      </c>
      <c r="R15" s="3">
        <v>0.22109999999999999</v>
      </c>
      <c r="S15" s="3">
        <v>0.18909999999999999</v>
      </c>
      <c r="T15" s="3">
        <v>0.30130000000000001</v>
      </c>
      <c r="U15" s="3">
        <v>0.29089999999999999</v>
      </c>
      <c r="V15" s="3">
        <v>0.30020000000000002</v>
      </c>
      <c r="W15" s="3">
        <v>0.3095</v>
      </c>
      <c r="X15" s="3">
        <v>0.2903</v>
      </c>
      <c r="Y15" s="3">
        <v>0.3014</v>
      </c>
      <c r="Z15" s="3">
        <v>0.83919999999999995</v>
      </c>
      <c r="AA15" s="3">
        <v>0.80259999999999998</v>
      </c>
      <c r="AB15" s="3">
        <v>0.81179999999999997</v>
      </c>
      <c r="AC15" s="42"/>
      <c r="AD15" s="42"/>
      <c r="AE15" s="42"/>
      <c r="AF15" s="17"/>
      <c r="AH15" s="5">
        <f t="shared" si="17"/>
        <v>0.3125</v>
      </c>
      <c r="AI15" s="6">
        <f>B15-B29</f>
        <v>5.4299999999999994E-2</v>
      </c>
      <c r="AJ15" s="6">
        <f>C15-C29</f>
        <v>6.0600000000000001E-2</v>
      </c>
      <c r="AK15" s="6">
        <f>D15-D29</f>
        <v>6.0400000000000002E-2</v>
      </c>
      <c r="AL15" s="6">
        <f>E15-E29</f>
        <v>6.1999999999999972E-3</v>
      </c>
      <c r="AM15" s="6">
        <f>F15-F29</f>
        <v>6.6000000000000017E-3</v>
      </c>
      <c r="AN15" s="6">
        <f>G15-G29</f>
        <v>7.8000000000000014E-3</v>
      </c>
      <c r="AO15" s="6">
        <f>H15-H29</f>
        <v>9.099999999999997E-3</v>
      </c>
      <c r="AP15" s="6">
        <f>I15-I29</f>
        <v>1.4199999999999997E-2</v>
      </c>
      <c r="AQ15" s="6">
        <f>J15-J29</f>
        <v>2.2800000000000008E-2</v>
      </c>
      <c r="AR15" s="6">
        <f>K15-K29</f>
        <v>0.1212</v>
      </c>
      <c r="AS15" s="6">
        <f>L15-L29</f>
        <v>0.15709999999999999</v>
      </c>
      <c r="AT15" s="6">
        <f>M15-M29</f>
        <v>0.1759</v>
      </c>
      <c r="AU15" s="6">
        <f t="shared" ref="AU15:AW15" si="19">N15-N29</f>
        <v>0.216</v>
      </c>
      <c r="AV15" s="6">
        <f t="shared" si="19"/>
        <v>0.19740000000000002</v>
      </c>
      <c r="AW15" s="6">
        <f t="shared" si="19"/>
        <v>0.18679999999999997</v>
      </c>
      <c r="AX15" s="6">
        <f t="shared" si="2"/>
        <v>0.13269999999999998</v>
      </c>
      <c r="AY15" s="6">
        <f t="shared" si="3"/>
        <v>0.15889999999999999</v>
      </c>
      <c r="AZ15" s="6">
        <f t="shared" si="4"/>
        <v>0.13169999999999998</v>
      </c>
      <c r="BA15" s="6">
        <f t="shared" si="5"/>
        <v>0.23470000000000002</v>
      </c>
      <c r="BB15" s="6">
        <f t="shared" si="6"/>
        <v>0.2286</v>
      </c>
      <c r="BC15" s="6">
        <f t="shared" si="7"/>
        <v>0.23310000000000003</v>
      </c>
      <c r="BD15" s="6">
        <f t="shared" si="8"/>
        <v>0.24159999999999998</v>
      </c>
      <c r="BE15" s="6">
        <f t="shared" si="9"/>
        <v>0.22589999999999999</v>
      </c>
      <c r="BF15" s="6">
        <f t="shared" si="10"/>
        <v>0.23549999999999999</v>
      </c>
      <c r="BG15" s="6">
        <f t="shared" si="11"/>
        <v>0.71829999999999994</v>
      </c>
      <c r="BH15" s="6">
        <f t="shared" si="12"/>
        <v>0.68889999999999996</v>
      </c>
      <c r="BI15" s="6">
        <f t="shared" si="13"/>
        <v>0.69769999999999999</v>
      </c>
      <c r="BJ15" s="6"/>
      <c r="BK15" s="6"/>
      <c r="BL15" s="6"/>
    </row>
    <row r="16" spans="1:64" ht="15" customHeight="1" x14ac:dyDescent="0.15">
      <c r="A16" t="s">
        <v>10</v>
      </c>
      <c r="B16" s="3">
        <v>0.26200000000000001</v>
      </c>
      <c r="C16" s="3">
        <v>0.26199</v>
      </c>
      <c r="D16" s="3">
        <v>0.26188499999999998</v>
      </c>
      <c r="E16" s="3">
        <v>8.9300000000000004E-2</v>
      </c>
      <c r="F16" s="3">
        <v>8.3299999999999999E-2</v>
      </c>
      <c r="G16" s="3">
        <v>8.1299999999999997E-2</v>
      </c>
      <c r="H16" s="3">
        <v>0.15640000000000001</v>
      </c>
      <c r="I16" s="3">
        <v>0.16209999999999999</v>
      </c>
      <c r="J16" s="3">
        <v>0.1668</v>
      </c>
      <c r="K16" s="3">
        <v>0.25540000000000002</v>
      </c>
      <c r="L16" s="3">
        <v>0.254</v>
      </c>
      <c r="M16" s="3">
        <v>0.2477</v>
      </c>
      <c r="N16" s="3">
        <v>0.27550000000000002</v>
      </c>
      <c r="O16" s="3">
        <v>0.26829999999999998</v>
      </c>
      <c r="P16" s="3">
        <v>0.27337099999999998</v>
      </c>
      <c r="Q16" s="3">
        <v>0.28260000000000002</v>
      </c>
      <c r="R16" s="3">
        <v>0.28239999999999998</v>
      </c>
      <c r="S16" s="3">
        <v>0.28239999999999998</v>
      </c>
      <c r="T16" s="3">
        <v>0.31390000000000001</v>
      </c>
      <c r="U16" s="3">
        <v>0.31280000000000002</v>
      </c>
      <c r="V16" s="3">
        <v>0.31830000000000003</v>
      </c>
      <c r="W16" s="3">
        <v>0.30848999999999999</v>
      </c>
      <c r="X16" s="3">
        <v>0.32140000000000002</v>
      </c>
      <c r="Y16" s="3">
        <v>0.30725000000000002</v>
      </c>
      <c r="Z16" s="3">
        <v>0.89229999999999998</v>
      </c>
      <c r="AA16" s="3">
        <v>0.84619999999999995</v>
      </c>
      <c r="AB16" s="3">
        <v>0.80840000000000001</v>
      </c>
      <c r="AC16" s="42"/>
      <c r="AD16" s="42"/>
      <c r="AE16" s="42"/>
      <c r="AF16" s="17"/>
      <c r="AH16" s="5">
        <f t="shared" si="17"/>
        <v>0.15625</v>
      </c>
      <c r="AI16" s="6">
        <f>B16-B30</f>
        <v>0.20590000000000003</v>
      </c>
      <c r="AJ16" s="6">
        <f>C16-C30</f>
        <v>0.20479</v>
      </c>
      <c r="AK16" s="6">
        <f>D16-D30</f>
        <v>0.20718499999999998</v>
      </c>
      <c r="AL16" s="6">
        <f>E16-E30</f>
        <v>4.4300000000000006E-2</v>
      </c>
      <c r="AM16" s="6">
        <f>F16-F30</f>
        <v>3.7699999999999997E-2</v>
      </c>
      <c r="AN16" s="6">
        <f>G16-G30</f>
        <v>3.0899999999999997E-2</v>
      </c>
      <c r="AO16" s="6">
        <f>H16-H30</f>
        <v>0.10320000000000001</v>
      </c>
      <c r="AP16" s="6">
        <f>I16-I30</f>
        <v>0.1071</v>
      </c>
      <c r="AQ16" s="6">
        <f>J16-J30</f>
        <v>0.11260000000000001</v>
      </c>
      <c r="AR16" s="6">
        <f>K16-K30</f>
        <v>0.19430000000000003</v>
      </c>
      <c r="AS16" s="6">
        <f>L16-L30</f>
        <v>0.19370000000000001</v>
      </c>
      <c r="AT16" s="6">
        <f>M16-M30</f>
        <v>0.18490000000000001</v>
      </c>
      <c r="AU16" s="6">
        <f t="shared" ref="AU16:AW16" si="20">N16-N30</f>
        <v>0.21160000000000001</v>
      </c>
      <c r="AV16" s="6">
        <f t="shared" si="20"/>
        <v>0.20189999999999997</v>
      </c>
      <c r="AW16" s="6">
        <f t="shared" si="20"/>
        <v>0.20727099999999998</v>
      </c>
      <c r="AX16" s="6">
        <f t="shared" si="2"/>
        <v>0.22060000000000002</v>
      </c>
      <c r="AY16" s="6">
        <f t="shared" si="3"/>
        <v>0.21759999999999999</v>
      </c>
      <c r="AZ16" s="6">
        <f t="shared" si="4"/>
        <v>0.21749999999999997</v>
      </c>
      <c r="BA16" s="6">
        <f t="shared" si="5"/>
        <v>0.25119999999999998</v>
      </c>
      <c r="BB16" s="6">
        <f t="shared" si="6"/>
        <v>0.24590000000000001</v>
      </c>
      <c r="BC16" s="6">
        <f t="shared" si="7"/>
        <v>0.25310000000000005</v>
      </c>
      <c r="BD16" s="6">
        <f t="shared" si="8"/>
        <v>0.24288999999999999</v>
      </c>
      <c r="BE16" s="6">
        <f t="shared" si="9"/>
        <v>0.24500000000000002</v>
      </c>
      <c r="BF16" s="6">
        <f t="shared" si="10"/>
        <v>0.24625000000000002</v>
      </c>
      <c r="BG16" s="6">
        <f t="shared" si="11"/>
        <v>0.77469999999999994</v>
      </c>
      <c r="BH16" s="6">
        <f t="shared" si="12"/>
        <v>0.73259999999999992</v>
      </c>
      <c r="BI16" s="6">
        <f t="shared" si="13"/>
        <v>0.69869999999999999</v>
      </c>
      <c r="BJ16" s="6"/>
      <c r="BK16" s="6"/>
      <c r="BL16" s="6"/>
    </row>
    <row r="17" spans="1:79" ht="15" customHeight="1" x14ac:dyDescent="0.15">
      <c r="A17" t="s">
        <v>11</v>
      </c>
      <c r="B17" s="3">
        <v>0.28560000000000002</v>
      </c>
      <c r="C17" s="3">
        <v>0.28899999999999998</v>
      </c>
      <c r="D17" s="3">
        <v>0.29380000000000001</v>
      </c>
      <c r="E17" s="3">
        <v>0.15790000000000001</v>
      </c>
      <c r="F17" s="3">
        <v>0.17549999999999999</v>
      </c>
      <c r="G17" s="3">
        <v>0.1799</v>
      </c>
      <c r="H17" s="3">
        <v>0.22919999999999999</v>
      </c>
      <c r="I17" s="3">
        <v>0.22459999999999999</v>
      </c>
      <c r="J17" s="3">
        <v>0.25740000000000002</v>
      </c>
      <c r="K17" s="3">
        <v>0.30980000000000002</v>
      </c>
      <c r="L17" s="3">
        <v>0.30769000000000002</v>
      </c>
      <c r="M17" s="3">
        <v>0.31990000000000002</v>
      </c>
      <c r="N17" s="3">
        <v>0.32200000000000001</v>
      </c>
      <c r="O17" s="3">
        <v>0.30259999999999998</v>
      </c>
      <c r="P17" s="3">
        <v>0.30430000000000001</v>
      </c>
      <c r="Q17" s="3">
        <v>0.29599999999999999</v>
      </c>
      <c r="R17" s="3">
        <v>0.29076999999999997</v>
      </c>
      <c r="S17" s="3">
        <v>0.29036000000000001</v>
      </c>
      <c r="T17" s="3">
        <v>0.3236</v>
      </c>
      <c r="U17" s="3">
        <v>0.44979999999999998</v>
      </c>
      <c r="V17" s="3">
        <v>0.34229999999999999</v>
      </c>
      <c r="W17" s="3">
        <v>0.31109999999999999</v>
      </c>
      <c r="X17" s="3">
        <v>0.31900000000000001</v>
      </c>
      <c r="Y17" s="3">
        <v>0.30299999999999999</v>
      </c>
      <c r="Z17" s="3">
        <v>0.85950000000000004</v>
      </c>
      <c r="AA17" s="3">
        <v>0.82579999999999998</v>
      </c>
      <c r="AB17" s="3">
        <v>0.81279999999999997</v>
      </c>
      <c r="AC17" s="42"/>
      <c r="AD17" s="42"/>
      <c r="AE17" s="42"/>
      <c r="AF17" s="17"/>
      <c r="AH17" s="5">
        <f>AH16/2</f>
        <v>7.8125E-2</v>
      </c>
      <c r="AI17" s="6">
        <f>B17-B31</f>
        <v>0.22000000000000003</v>
      </c>
      <c r="AJ17" s="6">
        <f>C17-C31</f>
        <v>0.22169999999999998</v>
      </c>
      <c r="AK17" s="6">
        <f>D17-D31</f>
        <v>0.23400000000000001</v>
      </c>
      <c r="AL17" s="6">
        <f>E17-E31</f>
        <v>0.10690000000000002</v>
      </c>
      <c r="AM17" s="6">
        <f>F17-F31</f>
        <v>0.12069999999999999</v>
      </c>
      <c r="AN17" s="6">
        <f>G17-G31</f>
        <v>0.1245</v>
      </c>
      <c r="AO17" s="6">
        <f>H17-H31</f>
        <v>0.16789999999999999</v>
      </c>
      <c r="AP17" s="6">
        <f>I17-I31</f>
        <v>0.1663</v>
      </c>
      <c r="AQ17" s="6">
        <f>J17-J31</f>
        <v>0.19730000000000003</v>
      </c>
      <c r="AR17" s="6">
        <f>K17-K31</f>
        <v>0.23950000000000002</v>
      </c>
      <c r="AS17" s="6">
        <f>L17-L31</f>
        <v>0.24179</v>
      </c>
      <c r="AT17" s="6">
        <f>M17-M31</f>
        <v>0.25990000000000002</v>
      </c>
      <c r="AU17" s="6">
        <f t="shared" ref="AU17:AW17" si="21">N17-N31</f>
        <v>0.25600000000000001</v>
      </c>
      <c r="AV17" s="6">
        <f t="shared" si="21"/>
        <v>0.24089999999999998</v>
      </c>
      <c r="AW17" s="6">
        <f t="shared" si="21"/>
        <v>0.2404</v>
      </c>
      <c r="AX17" s="6">
        <f t="shared" si="2"/>
        <v>0.23049999999999998</v>
      </c>
      <c r="AY17" s="6">
        <f t="shared" si="3"/>
        <v>0.23066999999999999</v>
      </c>
      <c r="AZ17" s="6">
        <f t="shared" si="4"/>
        <v>0.22126000000000001</v>
      </c>
      <c r="BA17" s="6">
        <f t="shared" si="5"/>
        <v>0.26050000000000001</v>
      </c>
      <c r="BB17" s="6">
        <f t="shared" si="6"/>
        <v>0.37609999999999999</v>
      </c>
      <c r="BC17" s="6">
        <f t="shared" si="7"/>
        <v>0.27729999999999999</v>
      </c>
      <c r="BD17" s="6">
        <f t="shared" si="8"/>
        <v>0.2455</v>
      </c>
      <c r="BE17" s="6">
        <f t="shared" si="9"/>
        <v>0.25459999999999999</v>
      </c>
      <c r="BF17" s="6">
        <f t="shared" si="10"/>
        <v>0.23709999999999998</v>
      </c>
      <c r="BG17" s="6">
        <f t="shared" si="11"/>
        <v>0.74060000000000004</v>
      </c>
      <c r="BH17" s="6">
        <f t="shared" si="12"/>
        <v>0.71350000000000002</v>
      </c>
      <c r="BI17" s="6">
        <f t="shared" si="13"/>
        <v>0.70039999999999991</v>
      </c>
      <c r="BJ17" s="6"/>
      <c r="BK17" s="6"/>
      <c r="BL17" s="6"/>
    </row>
    <row r="18" spans="1:79" ht="15" customHeight="1" x14ac:dyDescent="0.15">
      <c r="A18" t="s">
        <v>12</v>
      </c>
      <c r="B18" s="3">
        <v>0.3</v>
      </c>
      <c r="C18" s="3">
        <v>0.28999999999999998</v>
      </c>
      <c r="D18" s="3">
        <v>0.29980000000000001</v>
      </c>
      <c r="E18" s="3">
        <v>0.32669999999999999</v>
      </c>
      <c r="F18" s="3">
        <v>0.31119999999999998</v>
      </c>
      <c r="G18" s="3">
        <v>0.30517</v>
      </c>
      <c r="H18" s="3">
        <v>0.28510000000000002</v>
      </c>
      <c r="I18" s="3">
        <v>0.30937999999999999</v>
      </c>
      <c r="J18" s="3">
        <v>0.32912000000000002</v>
      </c>
      <c r="K18" s="3">
        <v>0.33549000000000001</v>
      </c>
      <c r="L18" s="3">
        <v>0.3155</v>
      </c>
      <c r="M18" s="3">
        <v>0.30059999999999998</v>
      </c>
      <c r="N18" s="3">
        <v>0.32479999999999998</v>
      </c>
      <c r="O18" s="3">
        <v>0.32895999999999997</v>
      </c>
      <c r="P18" s="3">
        <v>0.32430999999999999</v>
      </c>
      <c r="Q18" s="3">
        <v>0.32919999999999999</v>
      </c>
      <c r="R18" s="3">
        <v>0.32729999999999998</v>
      </c>
      <c r="S18" s="3">
        <v>0.33</v>
      </c>
      <c r="T18" s="3">
        <v>0.45889999999999997</v>
      </c>
      <c r="U18" s="3">
        <v>0.29720000000000002</v>
      </c>
      <c r="V18" s="3">
        <v>0.36530000000000001</v>
      </c>
      <c r="W18" s="3">
        <v>0.3211</v>
      </c>
      <c r="X18" s="3">
        <v>0.32100000000000001</v>
      </c>
      <c r="Y18" s="3">
        <v>0.312</v>
      </c>
      <c r="Z18" s="3">
        <v>0.85009999999999997</v>
      </c>
      <c r="AA18" s="3">
        <v>0.81630000000000003</v>
      </c>
      <c r="AB18" s="3">
        <v>0.80249999999999999</v>
      </c>
      <c r="AC18" s="42"/>
      <c r="AD18" s="42"/>
      <c r="AE18" s="42"/>
      <c r="AF18" s="17"/>
      <c r="AH18" s="5">
        <f>AH17/2</f>
        <v>3.90625E-2</v>
      </c>
      <c r="AI18" s="6">
        <f>B18-B32</f>
        <v>0.2329</v>
      </c>
      <c r="AJ18" s="6">
        <f>C18-C32</f>
        <v>0.22589999999999999</v>
      </c>
      <c r="AK18" s="6">
        <f>D18-D32</f>
        <v>0.24020000000000002</v>
      </c>
      <c r="AL18" s="6">
        <f>E18-E32</f>
        <v>0.25929999999999997</v>
      </c>
      <c r="AM18" s="6">
        <f>F18-F32</f>
        <v>0.24789999999999998</v>
      </c>
      <c r="AN18" s="6">
        <f>G18-G32</f>
        <v>0.24526999999999999</v>
      </c>
      <c r="AO18" s="6">
        <f>H18-H32</f>
        <v>0.22170000000000001</v>
      </c>
      <c r="AP18" s="6">
        <f>I18-I32</f>
        <v>0.24867999999999998</v>
      </c>
      <c r="AQ18" s="6">
        <f>J18-J32</f>
        <v>0.26552000000000003</v>
      </c>
      <c r="AR18" s="6">
        <f>K18-K32</f>
        <v>0.26979000000000003</v>
      </c>
      <c r="AS18" s="6">
        <f>L18-L32</f>
        <v>0.25229999999999997</v>
      </c>
      <c r="AT18" s="6">
        <f>M18-M32</f>
        <v>0.23379999999999998</v>
      </c>
      <c r="AU18" s="6">
        <f t="shared" ref="AU18:AW18" si="22">N18-N32</f>
        <v>0.2611</v>
      </c>
      <c r="AV18" s="6">
        <f t="shared" si="22"/>
        <v>0.25666</v>
      </c>
      <c r="AW18" s="6">
        <f t="shared" si="22"/>
        <v>0.24761</v>
      </c>
      <c r="AX18" s="6">
        <f t="shared" si="2"/>
        <v>0.25429999999999997</v>
      </c>
      <c r="AY18" s="6">
        <f t="shared" si="3"/>
        <v>0.25749999999999995</v>
      </c>
      <c r="AZ18" s="6">
        <f t="shared" si="4"/>
        <v>0.26</v>
      </c>
      <c r="BA18" s="6">
        <f t="shared" si="5"/>
        <v>0.38869999999999999</v>
      </c>
      <c r="BB18" s="6">
        <f t="shared" si="6"/>
        <v>0.23750000000000002</v>
      </c>
      <c r="BC18" s="6">
        <f t="shared" si="7"/>
        <v>0.29660000000000003</v>
      </c>
      <c r="BD18" s="6">
        <f t="shared" si="8"/>
        <v>0.25669999999999998</v>
      </c>
      <c r="BE18" s="6">
        <f t="shared" si="9"/>
        <v>0.25509999999999999</v>
      </c>
      <c r="BF18" s="6">
        <f t="shared" si="10"/>
        <v>0.24640000000000001</v>
      </c>
      <c r="BG18" s="6">
        <f t="shared" si="11"/>
        <v>0.73439999999999994</v>
      </c>
      <c r="BH18" s="6">
        <f t="shared" si="12"/>
        <v>0.70650000000000002</v>
      </c>
      <c r="BI18" s="6">
        <f>AB18-AB32</f>
        <v>0.69350000000000001</v>
      </c>
      <c r="BJ18" s="6"/>
      <c r="BK18" s="6"/>
      <c r="BL18" s="6"/>
    </row>
    <row r="19" spans="1:79" ht="15" customHeight="1" x14ac:dyDescent="0.15">
      <c r="AH19" s="19"/>
      <c r="AI19" s="11"/>
      <c r="AL19" s="11"/>
      <c r="AO19" s="11"/>
      <c r="AR19" s="11"/>
    </row>
    <row r="20" spans="1:79" ht="15" customHeight="1" x14ac:dyDescent="0.15">
      <c r="A20" s="15" t="s">
        <v>13</v>
      </c>
    </row>
    <row r="21" spans="1:79" ht="15" customHeight="1" x14ac:dyDescent="0.15">
      <c r="A21" t="s">
        <v>0</v>
      </c>
      <c r="B21" s="34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4" t="s">
        <v>36</v>
      </c>
      <c r="AD21" s="35"/>
      <c r="AE21" s="35"/>
      <c r="AH21" s="36" t="s">
        <v>37</v>
      </c>
      <c r="AI21" s="34" t="s">
        <v>20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</row>
    <row r="22" spans="1:79" ht="15" customHeight="1" x14ac:dyDescent="0.15">
      <c r="A22" t="s">
        <v>3</v>
      </c>
      <c r="B22" s="39" t="s">
        <v>14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  <c r="AF22" s="16"/>
      <c r="AH22" s="37"/>
      <c r="AI22" s="34" t="s">
        <v>26</v>
      </c>
      <c r="AJ22" s="34"/>
      <c r="AK22" s="34"/>
      <c r="AL22" s="34"/>
      <c r="AM22" s="34"/>
      <c r="AN22" s="34" t="s">
        <v>27</v>
      </c>
      <c r="AO22" s="34"/>
      <c r="AP22" s="34"/>
      <c r="AQ22" s="34"/>
      <c r="AR22" s="34"/>
      <c r="AS22" s="34" t="s">
        <v>28</v>
      </c>
      <c r="AT22" s="34"/>
      <c r="AU22" s="34"/>
      <c r="AV22" s="34"/>
      <c r="AW22" s="34"/>
      <c r="AX22" s="34" t="s">
        <v>29</v>
      </c>
      <c r="AY22" s="34"/>
      <c r="AZ22" s="34"/>
      <c r="BA22" s="34"/>
      <c r="BB22" s="34"/>
      <c r="BC22" s="34" t="s">
        <v>30</v>
      </c>
      <c r="BD22" s="34"/>
      <c r="BE22" s="34"/>
      <c r="BF22" s="34"/>
      <c r="BG22" s="34"/>
      <c r="BH22" s="34" t="s">
        <v>31</v>
      </c>
      <c r="BI22" s="34"/>
      <c r="BJ22" s="34"/>
      <c r="BK22" s="34"/>
      <c r="BL22" s="34"/>
      <c r="BM22" s="34" t="s">
        <v>32</v>
      </c>
      <c r="BN22" s="34"/>
      <c r="BO22" s="34"/>
      <c r="BP22" s="34"/>
      <c r="BQ22" s="34"/>
      <c r="BR22" s="34" t="s">
        <v>33</v>
      </c>
      <c r="BS22" s="34"/>
      <c r="BT22" s="34"/>
      <c r="BU22" s="34"/>
      <c r="BV22" s="34"/>
      <c r="BW22" s="34" t="s">
        <v>34</v>
      </c>
      <c r="BX22" s="34"/>
      <c r="BY22" s="34"/>
      <c r="BZ22" s="34"/>
      <c r="CA22" s="34"/>
    </row>
    <row r="23" spans="1:79" ht="15" customHeight="1" x14ac:dyDescent="0.15">
      <c r="A23" t="s">
        <v>0</v>
      </c>
      <c r="B23" s="34" t="s">
        <v>26</v>
      </c>
      <c r="C23" s="35"/>
      <c r="D23" s="35"/>
      <c r="E23" s="34" t="s">
        <v>27</v>
      </c>
      <c r="F23" s="35"/>
      <c r="G23" s="35"/>
      <c r="H23" s="34" t="s">
        <v>28</v>
      </c>
      <c r="I23" s="35"/>
      <c r="J23" s="35"/>
      <c r="K23" s="34" t="s">
        <v>29</v>
      </c>
      <c r="L23" s="35"/>
      <c r="M23" s="35"/>
      <c r="N23" s="34" t="s">
        <v>30</v>
      </c>
      <c r="O23" s="35"/>
      <c r="P23" s="35"/>
      <c r="Q23" s="34" t="s">
        <v>31</v>
      </c>
      <c r="R23" s="35"/>
      <c r="S23" s="35"/>
      <c r="T23" s="34" t="s">
        <v>32</v>
      </c>
      <c r="U23" s="35"/>
      <c r="V23" s="35"/>
      <c r="W23" s="34" t="s">
        <v>33</v>
      </c>
      <c r="X23" s="35"/>
      <c r="Y23" s="35"/>
      <c r="Z23" s="34" t="s">
        <v>34</v>
      </c>
      <c r="AA23" s="35"/>
      <c r="AB23" s="35"/>
      <c r="AC23" s="39" t="s">
        <v>35</v>
      </c>
      <c r="AD23" s="40"/>
      <c r="AE23" s="41"/>
      <c r="AF23" s="14"/>
      <c r="AH23" s="38"/>
      <c r="AI23" s="8">
        <v>1</v>
      </c>
      <c r="AJ23" s="8">
        <v>2</v>
      </c>
      <c r="AK23" s="8">
        <v>3</v>
      </c>
      <c r="AL23" s="8" t="s">
        <v>15</v>
      </c>
      <c r="AM23" s="8" t="s">
        <v>16</v>
      </c>
      <c r="AN23" s="8">
        <v>1</v>
      </c>
      <c r="AO23" s="8">
        <v>2</v>
      </c>
      <c r="AP23" s="8">
        <v>3</v>
      </c>
      <c r="AQ23" s="8" t="s">
        <v>15</v>
      </c>
      <c r="AR23" s="8" t="s">
        <v>16</v>
      </c>
      <c r="AS23" s="8">
        <v>1</v>
      </c>
      <c r="AT23" s="8">
        <v>2</v>
      </c>
      <c r="AU23" s="8">
        <v>3</v>
      </c>
      <c r="AV23" s="8" t="s">
        <v>15</v>
      </c>
      <c r="AW23" s="8" t="s">
        <v>16</v>
      </c>
      <c r="AX23" s="8">
        <v>1</v>
      </c>
      <c r="AY23" s="8">
        <v>2</v>
      </c>
      <c r="AZ23" s="8">
        <v>3</v>
      </c>
      <c r="BA23" s="8" t="s">
        <v>15</v>
      </c>
      <c r="BB23" s="8" t="s">
        <v>16</v>
      </c>
      <c r="BC23" s="8">
        <v>1</v>
      </c>
      <c r="BD23" s="8">
        <v>2</v>
      </c>
      <c r="BE23" s="8">
        <v>3</v>
      </c>
      <c r="BF23" s="8" t="s">
        <v>15</v>
      </c>
      <c r="BG23" s="8" t="s">
        <v>16</v>
      </c>
      <c r="BH23" s="8">
        <v>1</v>
      </c>
      <c r="BI23" s="8">
        <v>2</v>
      </c>
      <c r="BJ23" s="8">
        <v>3</v>
      </c>
      <c r="BK23" s="8" t="s">
        <v>15</v>
      </c>
      <c r="BL23" s="8" t="s">
        <v>16</v>
      </c>
      <c r="BM23" s="8">
        <v>1</v>
      </c>
      <c r="BN23" s="8">
        <v>2</v>
      </c>
      <c r="BO23" s="8">
        <v>3</v>
      </c>
      <c r="BP23" s="8" t="s">
        <v>15</v>
      </c>
      <c r="BQ23" s="8" t="s">
        <v>16</v>
      </c>
      <c r="BR23" s="8">
        <v>1</v>
      </c>
      <c r="BS23" s="8">
        <v>2</v>
      </c>
      <c r="BT23" s="8">
        <v>3</v>
      </c>
      <c r="BU23" s="8" t="s">
        <v>15</v>
      </c>
      <c r="BV23" s="8" t="s">
        <v>16</v>
      </c>
      <c r="BW23" s="8">
        <v>1</v>
      </c>
      <c r="BX23" s="8">
        <v>2</v>
      </c>
      <c r="BY23" s="8">
        <v>3</v>
      </c>
      <c r="BZ23" s="8" t="s">
        <v>15</v>
      </c>
      <c r="CA23" s="8" t="s">
        <v>16</v>
      </c>
    </row>
    <row r="24" spans="1:79" ht="15" customHeight="1" x14ac:dyDescent="0.15">
      <c r="A24" t="s">
        <v>4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18">
        <v>1</v>
      </c>
      <c r="O24" s="18">
        <v>2</v>
      </c>
      <c r="P24" s="18">
        <v>3</v>
      </c>
      <c r="Q24" s="18">
        <v>4</v>
      </c>
      <c r="R24" s="18">
        <v>5</v>
      </c>
      <c r="S24" s="18">
        <v>6</v>
      </c>
      <c r="T24" s="18">
        <v>7</v>
      </c>
      <c r="U24" s="18">
        <v>8</v>
      </c>
      <c r="V24" s="18">
        <v>9</v>
      </c>
      <c r="W24" s="18">
        <v>10</v>
      </c>
      <c r="X24" s="18">
        <v>11</v>
      </c>
      <c r="Y24" s="18">
        <v>12</v>
      </c>
      <c r="Z24" s="2">
        <v>1</v>
      </c>
      <c r="AA24" s="2">
        <v>2</v>
      </c>
      <c r="AB24" s="2">
        <v>3</v>
      </c>
      <c r="AC24" s="2">
        <v>1</v>
      </c>
      <c r="AD24" s="2">
        <v>2</v>
      </c>
      <c r="AE24" s="2">
        <v>3</v>
      </c>
      <c r="AF24" s="1"/>
      <c r="AH24" s="4">
        <v>5</v>
      </c>
      <c r="AI24" s="9">
        <f>(AI11/AI32)*100</f>
        <v>1.5579480683977198</v>
      </c>
      <c r="AJ24" s="9">
        <f>(AJ11/AI32)*100</f>
        <v>1.2919569347688411</v>
      </c>
      <c r="AK24" s="9">
        <f>(AK11/AI32)*100</f>
        <v>1.8239392020266014</v>
      </c>
      <c r="AL24" s="7">
        <f>AVERAGE(AI24:AK24)</f>
        <v>1.5579480683977209</v>
      </c>
      <c r="AM24" s="7">
        <f>_xlfn.STDEV.S(AI24:AK24)</f>
        <v>0.26599113362887888</v>
      </c>
      <c r="AN24" s="9">
        <f>(AL11/$AI32)*100</f>
        <v>1.367954401519949</v>
      </c>
      <c r="AO24" s="9">
        <f>(AM11/$AI32)*100</f>
        <v>1.5199493350221673</v>
      </c>
      <c r="AP24" s="9">
        <f>(AN11/$AI32)*100</f>
        <v>2.811906269791006</v>
      </c>
      <c r="AQ24" s="7">
        <f t="shared" ref="AQ24:AQ30" si="23">AVERAGE(AN24:AP24)</f>
        <v>1.8999366687777073</v>
      </c>
      <c r="AR24" s="7">
        <f t="shared" ref="AR24:AR30" si="24">_xlfn.STDEV.S(AN24:AP24)</f>
        <v>0.79343684678230897</v>
      </c>
      <c r="AS24" s="9">
        <f>(AO11/$AI32)*100</f>
        <v>2.2419252691576932</v>
      </c>
      <c r="AT24" s="9">
        <f t="shared" ref="AT24" si="25">(AP11/$AI32)*100</f>
        <v>4.9778340721975987</v>
      </c>
      <c r="AU24" s="9">
        <f>(AQ11/$AI32)*100</f>
        <v>3.0018999366687766</v>
      </c>
      <c r="AV24" s="7">
        <f>AVERAGE(AS24:AU24)</f>
        <v>3.407219759341356</v>
      </c>
      <c r="AW24" s="7">
        <f>_xlfn.STDEV.S(AS24:AU24)</f>
        <v>1.412272057227753</v>
      </c>
      <c r="AX24" s="9">
        <f>(AR11/$AI32)*100</f>
        <v>2.5459151361621268</v>
      </c>
      <c r="AY24" s="9">
        <f t="shared" ref="AY24:AZ24" si="26">(AS11/$AI32)*100</f>
        <v>5.7758074730842273</v>
      </c>
      <c r="AZ24" s="9">
        <f t="shared" si="26"/>
        <v>3.6098796706776444</v>
      </c>
      <c r="BA24" s="7">
        <f>AVERAGE(AX24:AZ24)</f>
        <v>3.9772007599746662</v>
      </c>
      <c r="BB24" s="7">
        <f>_xlfn.STDEV.S(AX24:AZ24)</f>
        <v>1.6459783455467409</v>
      </c>
      <c r="BC24" s="9">
        <f>(AU11/$AI32)*100</f>
        <v>5.2438252058264698</v>
      </c>
      <c r="BD24" s="9">
        <f t="shared" ref="BD24:BE24" si="27">(AV11/$AI32)*100</f>
        <v>7.6377454084863867</v>
      </c>
      <c r="BE24" s="9">
        <f t="shared" si="27"/>
        <v>9.1196960101329942</v>
      </c>
      <c r="BF24" s="7">
        <f>AVERAGE(BC24:BE24)</f>
        <v>7.33375554148195</v>
      </c>
      <c r="BG24" s="7">
        <f>_xlfn.STDEV.S(BC24:BE24)</f>
        <v>1.955735412153178</v>
      </c>
      <c r="BH24" s="9">
        <f>(AX11/$AI32)*100</f>
        <v>3.8386320455984801</v>
      </c>
      <c r="BI24" s="9">
        <f t="shared" ref="BI24:BJ24" si="28">(AY11/$AI32)*100</f>
        <v>3.9138695376820785</v>
      </c>
      <c r="BJ24" s="9">
        <f t="shared" si="28"/>
        <v>4.0837238758708017</v>
      </c>
      <c r="BK24" s="7">
        <f>AVERAGE(BH24:BJ24)</f>
        <v>3.9454084863837871</v>
      </c>
      <c r="BL24" s="7">
        <f>_xlfn.STDEV.S(BH24:BJ24)</f>
        <v>0.12555289833558544</v>
      </c>
      <c r="BM24" s="9">
        <f>(BA11/$AI32)*100</f>
        <v>0.34198860037998657</v>
      </c>
      <c r="BN24" s="9">
        <f t="shared" ref="BN24:BO24" si="29">(BB11/$AI32)*100</f>
        <v>1.4705509816339475</v>
      </c>
      <c r="BO24" s="9">
        <f t="shared" si="29"/>
        <v>1.1703609879670702</v>
      </c>
      <c r="BP24" s="7">
        <f>AVERAGE(BM24:BO24)</f>
        <v>0.9943001899936682</v>
      </c>
      <c r="BQ24" s="7">
        <f>_xlfn.STDEV.S(BM24:BO24)</f>
        <v>0.58451801985283203</v>
      </c>
      <c r="BR24" s="9">
        <f>(BD11/$AI32)*100</f>
        <v>3.1918936035465499</v>
      </c>
      <c r="BS24" s="9">
        <f t="shared" ref="BS24:BT24" si="30">(BE11/$AI32)*100</f>
        <v>2.7359088030399032</v>
      </c>
      <c r="BT24" s="9">
        <f t="shared" si="30"/>
        <v>3.0018999366687793</v>
      </c>
      <c r="BU24" s="7">
        <f>AVERAGE(BR24:BT24)</f>
        <v>2.9765674477517443</v>
      </c>
      <c r="BV24" s="7">
        <f>_xlfn.STDEV.S(BR24:BT24)</f>
        <v>0.22904548853736539</v>
      </c>
      <c r="BW24" s="9">
        <f>(BG11/$BW32)*100</f>
        <v>55.853525050997554</v>
      </c>
      <c r="BX24" s="9">
        <f t="shared" ref="BX24:BY24" si="31">(BH11/$BW32)*100</f>
        <v>53.674312154833572</v>
      </c>
      <c r="BY24" s="9">
        <f t="shared" si="31"/>
        <v>52.166774466391367</v>
      </c>
      <c r="BZ24" s="7">
        <f>AVERAGE(BW24:BY24)</f>
        <v>53.898203890740831</v>
      </c>
      <c r="CA24" s="7">
        <f>_xlfn.STDEV.S(BW24:BY24)</f>
        <v>1.8535447392305346</v>
      </c>
    </row>
    <row r="25" spans="1:79" ht="15" customHeight="1" x14ac:dyDescent="0.15">
      <c r="A25" t="s">
        <v>5</v>
      </c>
      <c r="B25" s="3">
        <v>4.2200000000000001E-2</v>
      </c>
      <c r="C25" s="3">
        <v>4.2000000000000003E-2</v>
      </c>
      <c r="D25" s="3">
        <v>4.2299999999999997E-2</v>
      </c>
      <c r="E25" s="3">
        <v>4.0300000000000002E-2</v>
      </c>
      <c r="F25" s="3">
        <v>4.2099999999999999E-2</v>
      </c>
      <c r="G25" s="3">
        <v>4.4400000000000002E-2</v>
      </c>
      <c r="H25" s="3">
        <v>4.2200000000000001E-2</v>
      </c>
      <c r="I25" s="3">
        <v>0.1133</v>
      </c>
      <c r="J25" s="3">
        <v>5.9799999999999999E-2</v>
      </c>
      <c r="K25" s="3">
        <v>4.99E-2</v>
      </c>
      <c r="L25" s="3">
        <v>8.5500000000000007E-2</v>
      </c>
      <c r="M25" s="3">
        <v>4.7199999999999999E-2</v>
      </c>
      <c r="N25" s="3">
        <v>7.8600000000000003E-2</v>
      </c>
      <c r="O25" s="3">
        <v>9.4299999999999995E-2</v>
      </c>
      <c r="P25" s="3">
        <v>0.1139</v>
      </c>
      <c r="Q25" s="3">
        <v>0.1618</v>
      </c>
      <c r="R25" s="3">
        <v>6.4199999999999993E-2</v>
      </c>
      <c r="S25" s="3">
        <v>0.1106</v>
      </c>
      <c r="T25" s="3">
        <v>6.6100000000000006E-2</v>
      </c>
      <c r="U25" s="3">
        <v>6.13E-2</v>
      </c>
      <c r="V25" s="3">
        <v>6.2199999999999998E-2</v>
      </c>
      <c r="W25" s="3">
        <v>8.1699999999999995E-2</v>
      </c>
      <c r="X25" s="3">
        <v>0.13469999999999999</v>
      </c>
      <c r="Y25" s="3">
        <v>5.62E-2</v>
      </c>
      <c r="Z25" s="3">
        <v>0.10920000000000001</v>
      </c>
      <c r="AA25" s="3">
        <v>0.1285</v>
      </c>
      <c r="AB25" s="3">
        <v>0.1211</v>
      </c>
      <c r="AC25" s="3">
        <v>6.4000000000000001E-2</v>
      </c>
      <c r="AD25" s="3">
        <v>0.06</v>
      </c>
      <c r="AE25" s="3">
        <v>5.91E-2</v>
      </c>
      <c r="AF25" s="17"/>
      <c r="AH25" s="4">
        <f>AH24/2</f>
        <v>2.5</v>
      </c>
      <c r="AI25" s="9">
        <f>(AI12/$AI32)*100</f>
        <v>2.925902469917669</v>
      </c>
      <c r="AJ25" s="9">
        <f>(AJ12/$AI32)*100</f>
        <v>2.5839138695376822</v>
      </c>
      <c r="AK25" s="9">
        <f>(AK12/$AI32)*100</f>
        <v>2.5079164027865746</v>
      </c>
      <c r="AL25" s="7">
        <f t="shared" ref="AL25:AL28" si="32">AVERAGE(AI25:AK25)</f>
        <v>2.6725775807473084</v>
      </c>
      <c r="AM25" s="7">
        <f>_xlfn.STDEV.S(AI25:AK25)</f>
        <v>0.22265225878716788</v>
      </c>
      <c r="AN25" s="9">
        <f>(AL12/$AI32)*100</f>
        <v>2.925902469917669</v>
      </c>
      <c r="AO25" s="9">
        <f>(AM12/$AI32)*100</f>
        <v>2.6979100696643452</v>
      </c>
      <c r="AP25" s="9">
        <f>(AN12/$AI32)*100</f>
        <v>3.4198860037998715</v>
      </c>
      <c r="AQ25" s="7">
        <f t="shared" si="23"/>
        <v>3.0145661811272952</v>
      </c>
      <c r="AR25" s="7">
        <f t="shared" si="24"/>
        <v>0.36906402240236647</v>
      </c>
      <c r="AS25" s="9">
        <f>(AO12/$AI32)*100</f>
        <v>5.5478150728309066</v>
      </c>
      <c r="AT25" s="9">
        <f t="shared" ref="AT25:AU25" si="33">(AP12/$AI32)*100</f>
        <v>4.5598480050664971</v>
      </c>
      <c r="AU25" s="9">
        <f t="shared" si="33"/>
        <v>3.6098796706776475</v>
      </c>
      <c r="AV25" s="7">
        <f t="shared" ref="AV25:AV30" si="34">AVERAGE(AS25:AU25)</f>
        <v>4.5725142495250166</v>
      </c>
      <c r="AW25" s="7">
        <f t="shared" ref="AW25:AW31" si="35">_xlfn.STDEV.S(AS25:AU25)</f>
        <v>0.96902978852109634</v>
      </c>
      <c r="AX25" s="9">
        <f>(AR12/$AI32)*100</f>
        <v>1.0259658011399624</v>
      </c>
      <c r="AY25" s="9">
        <f t="shared" ref="AY25:AZ25" si="36">(AS12/$AI32)*100</f>
        <v>1.8999366687777064</v>
      </c>
      <c r="AZ25" s="9">
        <f t="shared" si="36"/>
        <v>1.4059531348955017</v>
      </c>
      <c r="BA25" s="7">
        <f t="shared" ref="BA25:BA31" si="37">AVERAGE(AX25:AZ25)</f>
        <v>1.443951868271057</v>
      </c>
      <c r="BB25" s="7">
        <f t="shared" ref="BB25:BB31" si="38">_xlfn.STDEV.S(AX25:AZ25)</f>
        <v>0.4382227711717831</v>
      </c>
      <c r="BC25" s="9">
        <f>(AU12/$AI32)*100</f>
        <v>17.327422419252692</v>
      </c>
      <c r="BD25" s="9">
        <f>(AV12/$AI32)*100</f>
        <v>16.377454084863839</v>
      </c>
      <c r="BE25" s="9">
        <f t="shared" ref="BD25:BE25" si="39">(AW12/$AI32)*100</f>
        <v>16.035465484483851</v>
      </c>
      <c r="BF25" s="7">
        <f t="shared" ref="BF25:BF31" si="40">AVERAGE(BC25:BE25)</f>
        <v>16.580113996200126</v>
      </c>
      <c r="BG25" s="7">
        <f t="shared" ref="BG25:BG31" si="41">_xlfn.STDEV.S(BC25:BE25)</f>
        <v>0.66939634004933801</v>
      </c>
      <c r="BH25" s="9">
        <f>(AX12/$AI32)*100</f>
        <v>2.4319189360354638</v>
      </c>
      <c r="BI25" s="9">
        <f t="shared" ref="BI25:BJ25" si="42">(AY12/$AI32)*100</f>
        <v>2.2039265357821405</v>
      </c>
      <c r="BJ25" s="9">
        <f t="shared" si="42"/>
        <v>2.2419252691576954</v>
      </c>
      <c r="BK25" s="7">
        <f t="shared" ref="BK25:BK31" si="43">AVERAGE(BH25:BJ25)</f>
        <v>2.2925902469917667</v>
      </c>
      <c r="BL25" s="7">
        <f t="shared" ref="BL25:BL31" si="44">_xlfn.STDEV.S(BH25:BJ25)</f>
        <v>0.12214883801130935</v>
      </c>
      <c r="BM25" s="9">
        <f>(BA12/$AI32)*100</f>
        <v>1.7859404686510434</v>
      </c>
      <c r="BN25" s="9">
        <f t="shared" ref="BN25:BO25" si="45">(BB12/$AI32)*100</f>
        <v>2.3559214692843562</v>
      </c>
      <c r="BO25" s="9">
        <f t="shared" si="45"/>
        <v>2.6219126029132376</v>
      </c>
      <c r="BP25" s="7">
        <f t="shared" ref="BP25:BP31" si="46">AVERAGE(BM25:BO25)</f>
        <v>2.2545915136162122</v>
      </c>
      <c r="BQ25" s="7">
        <f t="shared" ref="BQ25:BQ31" si="47">_xlfn.STDEV.S(BM25:BO25)</f>
        <v>0.42709855098384986</v>
      </c>
      <c r="BR25" s="9">
        <f>(BD12/$AI32)*100</f>
        <v>11.019632678910703</v>
      </c>
      <c r="BS25" s="9">
        <f t="shared" ref="BS25:BT25" si="48">(BE12/$AI32)*100</f>
        <v>17.213426219126031</v>
      </c>
      <c r="BT25" s="9">
        <f t="shared" si="48"/>
        <v>13.489550348321725</v>
      </c>
      <c r="BU25" s="7">
        <f t="shared" ref="BU25:BU31" si="49">AVERAGE(BR25:BT25)</f>
        <v>13.907536415452819</v>
      </c>
      <c r="BV25" s="7">
        <f t="shared" ref="BV25:BV31" si="50">_xlfn.STDEV.S(BR25:BT25)</f>
        <v>3.1179807358192693</v>
      </c>
      <c r="BW25" s="9">
        <f>(BG12/$BW32)*100</f>
        <v>106.76650579630827</v>
      </c>
      <c r="BX25" s="9">
        <f t="shared" ref="BX25:BY25" si="51">(BH12/$BW32)*100</f>
        <v>105.40822926513755</v>
      </c>
      <c r="BY25" s="9">
        <f t="shared" si="51"/>
        <v>105.39330314941043</v>
      </c>
      <c r="BZ25" s="7">
        <f t="shared" ref="BZ25:BZ31" si="52">AVERAGE(BW25:BY25)</f>
        <v>105.85601273695208</v>
      </c>
      <c r="CA25" s="7">
        <f t="shared" ref="CA25:CA31" si="53">_xlfn.STDEV.S(BW25:BY25)</f>
        <v>0.78854543660115961</v>
      </c>
    </row>
    <row r="26" spans="1:79" ht="15" customHeight="1" x14ac:dyDescent="0.15">
      <c r="A26" t="s">
        <v>6</v>
      </c>
      <c r="B26" s="3">
        <v>5.4800000000000001E-2</v>
      </c>
      <c r="C26" s="3">
        <v>5.0599999999999999E-2</v>
      </c>
      <c r="D26" s="3">
        <v>4.6899999999999997E-2</v>
      </c>
      <c r="E26" s="3">
        <v>4.4900000000000002E-2</v>
      </c>
      <c r="F26" s="3">
        <v>4.3099999999999999E-2</v>
      </c>
      <c r="G26" s="3">
        <v>6.25E-2</v>
      </c>
      <c r="H26" s="3">
        <v>0.14380000000000001</v>
      </c>
      <c r="I26" s="3">
        <v>0.10780000000000001</v>
      </c>
      <c r="J26" s="3">
        <v>8.2199999999999995E-2</v>
      </c>
      <c r="K26" s="3">
        <v>4.3499999999999997E-2</v>
      </c>
      <c r="L26" s="3">
        <v>4.1700000000000001E-2</v>
      </c>
      <c r="M26" s="3">
        <v>4.1000000000000002E-2</v>
      </c>
      <c r="N26" s="3">
        <v>5.2299999999999999E-2</v>
      </c>
      <c r="O26" s="3">
        <v>4.9299999999999997E-2</v>
      </c>
      <c r="P26" s="3">
        <v>5.0200000000000002E-2</v>
      </c>
      <c r="Q26" s="3">
        <v>4.0300000000000002E-2</v>
      </c>
      <c r="R26" s="3">
        <v>4.07E-2</v>
      </c>
      <c r="S26" s="3">
        <v>4.1700000000000001E-2</v>
      </c>
      <c r="T26" s="3">
        <v>4.1000000000000002E-2</v>
      </c>
      <c r="U26" s="3">
        <v>4.2700000000000002E-2</v>
      </c>
      <c r="V26" s="3">
        <v>3.9899999999999998E-2</v>
      </c>
      <c r="W26" s="3">
        <v>4.2599999999999999E-2</v>
      </c>
      <c r="X26" s="3">
        <v>4.9299999999999997E-2</v>
      </c>
      <c r="Y26" s="3">
        <v>5.28E-2</v>
      </c>
      <c r="Z26" s="3">
        <v>0.1414</v>
      </c>
      <c r="AA26" s="3">
        <v>0.1479</v>
      </c>
      <c r="AB26" s="3">
        <v>0.14829999999999999</v>
      </c>
      <c r="AC26" s="3">
        <v>0.1137</v>
      </c>
      <c r="AD26" s="3">
        <v>0.1169</v>
      </c>
      <c r="AE26" s="3">
        <v>0.1082</v>
      </c>
      <c r="AF26" s="17"/>
      <c r="AH26" s="4">
        <f>AH25/2</f>
        <v>1.25</v>
      </c>
      <c r="AI26" s="20">
        <f>(AI13/$AI32)*100</f>
        <v>2.5079164027865746</v>
      </c>
      <c r="AJ26" s="20">
        <f>(AJ13/$AI32)*100</f>
        <v>2.0519316022799248</v>
      </c>
      <c r="AK26" s="20">
        <f>(AK13/$AI32)*100</f>
        <v>2.4699176694110192</v>
      </c>
      <c r="AL26" s="20">
        <f t="shared" si="32"/>
        <v>2.3432552248258394</v>
      </c>
      <c r="AM26" s="20">
        <f>_xlfn.STDEV.S(AI26:AK26)</f>
        <v>0.25300803490105328</v>
      </c>
      <c r="AN26" s="20">
        <f>(AL13/$AI32)*100</f>
        <v>3.3818872704243157</v>
      </c>
      <c r="AO26" s="20">
        <f t="shared" ref="AO26:AP26" si="54">(AM13/$AI32)*100</f>
        <v>2.8879037365421163</v>
      </c>
      <c r="AP26" s="20">
        <f t="shared" si="54"/>
        <v>2.3179227359088039</v>
      </c>
      <c r="AQ26" s="20">
        <f t="shared" si="23"/>
        <v>2.8625712476250786</v>
      </c>
      <c r="AR26" s="20">
        <f t="shared" si="24"/>
        <v>0.53243444096222015</v>
      </c>
      <c r="AS26" s="9">
        <f>(AO13/$AI32)*100</f>
        <v>2.2039265357821405</v>
      </c>
      <c r="AT26" s="9">
        <f t="shared" ref="AT26" si="55">(AP13/$AI32)*100</f>
        <v>2.4319189360354669</v>
      </c>
      <c r="AU26" s="9">
        <f>(AQ13/$AI32)*100</f>
        <v>2.8879037365421136</v>
      </c>
      <c r="AV26" s="7">
        <f t="shared" si="34"/>
        <v>2.5079164027865737</v>
      </c>
      <c r="AW26" s="7">
        <f t="shared" si="35"/>
        <v>0.34826414401184108</v>
      </c>
      <c r="AX26" s="9">
        <f>(AR13/$AI32)*100</f>
        <v>1.8999366687777064</v>
      </c>
      <c r="AY26" s="9">
        <f t="shared" ref="AY26:AZ26" si="56">(AS13/$AI32)*100</f>
        <v>2.1659278024065856</v>
      </c>
      <c r="AZ26" s="9">
        <f t="shared" si="56"/>
        <v>1.8999366687777064</v>
      </c>
      <c r="BA26" s="7">
        <f t="shared" si="37"/>
        <v>1.9886003799873329</v>
      </c>
      <c r="BB26" s="7">
        <f t="shared" si="38"/>
        <v>0.15357005260268711</v>
      </c>
      <c r="BC26" s="9">
        <f>(AU13/$AI32)*100</f>
        <v>19.329955668144397</v>
      </c>
      <c r="BD26" s="9">
        <f t="shared" ref="BD26:BE26" si="57">(AV13/$AI32)*100</f>
        <v>20.101329955668145</v>
      </c>
      <c r="BE26" s="9">
        <f t="shared" si="57"/>
        <v>21.233692210259655</v>
      </c>
      <c r="BF26" s="7">
        <f t="shared" si="40"/>
        <v>20.221659278024067</v>
      </c>
      <c r="BG26" s="7">
        <f t="shared" si="41"/>
        <v>0.95755551526280502</v>
      </c>
      <c r="BH26" s="9">
        <f>(AX13/$AI32)*100</f>
        <v>3.6858771374287524</v>
      </c>
      <c r="BI26" s="9">
        <f t="shared" ref="BI26:BJ26" si="58">(AY13/$AI32)*100</f>
        <v>3.0778974034198874</v>
      </c>
      <c r="BJ26" s="9">
        <f t="shared" si="58"/>
        <v>3.4958834705509818</v>
      </c>
      <c r="BK26" s="7">
        <f t="shared" si="43"/>
        <v>3.4198860037998742</v>
      </c>
      <c r="BL26" s="7">
        <f t="shared" si="44"/>
        <v>0.31103303756323364</v>
      </c>
      <c r="BM26" s="9">
        <f>(BA13/$AI32)*100</f>
        <v>23.749208359721344</v>
      </c>
      <c r="BN26" s="9">
        <f t="shared" ref="BN26:BO26" si="59">(BB13/$AI32)*100</f>
        <v>58.062064597846742</v>
      </c>
      <c r="BO26" s="9">
        <f t="shared" si="59"/>
        <v>32.564914502849909</v>
      </c>
      <c r="BP26" s="7">
        <f t="shared" si="46"/>
        <v>38.125395820139339</v>
      </c>
      <c r="BQ26" s="7">
        <f t="shared" si="47"/>
        <v>17.819434339072284</v>
      </c>
      <c r="BR26" s="9">
        <f>(BD13/$AI32)*100</f>
        <v>46.092463584547176</v>
      </c>
      <c r="BS26" s="9">
        <f t="shared" ref="BS26:BT26" si="60">(BE13/$AI32)*100</f>
        <v>44.876504116529439</v>
      </c>
      <c r="BT26" s="9">
        <f t="shared" si="60"/>
        <v>46.776440785307159</v>
      </c>
      <c r="BU26" s="7">
        <f t="shared" si="49"/>
        <v>45.915136162127929</v>
      </c>
      <c r="BV26" s="7">
        <f t="shared" si="50"/>
        <v>0.96230119889665333</v>
      </c>
      <c r="BW26" s="9">
        <f>(BG13/$BW32)*100</f>
        <v>107.67699885566446</v>
      </c>
      <c r="BX26" s="9">
        <f t="shared" ref="BX26:BY26" si="61">(BH13/$BW32)*100</f>
        <v>112.63246927707844</v>
      </c>
      <c r="BY26" s="9">
        <f t="shared" si="61"/>
        <v>112.42350365689835</v>
      </c>
      <c r="BZ26" s="7">
        <f t="shared" si="52"/>
        <v>110.91099059654708</v>
      </c>
      <c r="CA26" s="7">
        <f t="shared" si="53"/>
        <v>2.802667228316102</v>
      </c>
    </row>
    <row r="27" spans="1:79" ht="15" customHeight="1" x14ac:dyDescent="0.15">
      <c r="A27" t="s">
        <v>7</v>
      </c>
      <c r="B27" s="3">
        <v>4.2299999999999997E-2</v>
      </c>
      <c r="C27" s="3">
        <v>4.2799999999999998E-2</v>
      </c>
      <c r="D27" s="3">
        <v>4.07E-2</v>
      </c>
      <c r="E27" s="3">
        <v>7.7100000000000002E-2</v>
      </c>
      <c r="F27" s="3">
        <v>6.0199999999999997E-2</v>
      </c>
      <c r="G27" s="3">
        <v>4.9000000000000002E-2</v>
      </c>
      <c r="H27" s="3">
        <v>4.1399999999999999E-2</v>
      </c>
      <c r="I27" s="3">
        <v>5.45E-2</v>
      </c>
      <c r="J27" s="3">
        <v>5.8200000000000002E-2</v>
      </c>
      <c r="K27" s="3">
        <v>4.0800000000000003E-2</v>
      </c>
      <c r="L27" s="3">
        <v>3.9300000000000002E-2</v>
      </c>
      <c r="M27" s="3">
        <v>4.0300000000000002E-2</v>
      </c>
      <c r="N27" s="3">
        <v>5.4899999999999997E-2</v>
      </c>
      <c r="O27" s="3">
        <v>5.3800000000000001E-2</v>
      </c>
      <c r="P27" s="3">
        <v>5.0700000000000002E-2</v>
      </c>
      <c r="Q27" s="3">
        <v>4.4400000000000002E-2</v>
      </c>
      <c r="R27" s="3">
        <v>4.0899999999999999E-2</v>
      </c>
      <c r="S27" s="3">
        <v>4.0300000000000002E-2</v>
      </c>
      <c r="T27" s="3">
        <v>4.6399999999999997E-2</v>
      </c>
      <c r="U27" s="3">
        <v>5.3100000000000001E-2</v>
      </c>
      <c r="V27" s="3">
        <v>5.0200000000000002E-2</v>
      </c>
      <c r="W27" s="3">
        <v>5.0900000000000001E-2</v>
      </c>
      <c r="X27" s="3">
        <v>5.3100000000000001E-2</v>
      </c>
      <c r="Y27" s="3">
        <v>5.1299999999999998E-2</v>
      </c>
      <c r="Z27" s="3">
        <v>0.15670000000000001</v>
      </c>
      <c r="AA27" s="3">
        <v>0.152</v>
      </c>
      <c r="AB27" s="3">
        <v>0.1447</v>
      </c>
      <c r="AC27" s="42"/>
      <c r="AD27" s="42"/>
      <c r="AE27" s="42"/>
      <c r="AF27" s="17"/>
      <c r="AH27" s="4">
        <f t="shared" ref="AH27:AH29" si="62">AH26/2</f>
        <v>0.625</v>
      </c>
      <c r="AI27" s="9">
        <f>(AI14/$AI32)*100</f>
        <v>3.4198860037998715</v>
      </c>
      <c r="AJ27" s="9">
        <f>(AJ14/$AI32)*100</f>
        <v>2.5459151361621268</v>
      </c>
      <c r="AK27" s="9">
        <f>(AK14/$AI32)*100</f>
        <v>2.2799240025332486</v>
      </c>
      <c r="AL27" s="7">
        <f t="shared" si="32"/>
        <v>2.7485750474984152</v>
      </c>
      <c r="AM27" s="7">
        <f t="shared" ref="AM27:AM29" si="63">_xlfn.STDEV.S(AI27:AK27)</f>
        <v>0.59639049357788865</v>
      </c>
      <c r="AN27" s="9">
        <f>(AL14/$AI32)*100</f>
        <v>2.8879037365421136</v>
      </c>
      <c r="AO27" s="9">
        <f t="shared" ref="AO27:AP27" si="64">(AM14/$AI32)*100</f>
        <v>3.9518682710576338</v>
      </c>
      <c r="AP27" s="9">
        <f t="shared" si="64"/>
        <v>3.8378720709309686</v>
      </c>
      <c r="AQ27" s="7">
        <f t="shared" si="23"/>
        <v>3.5592146928435717</v>
      </c>
      <c r="AR27" s="7">
        <f t="shared" si="24"/>
        <v>0.58415972426094098</v>
      </c>
      <c r="AS27" s="9">
        <f>(AO14/$AI32)*100</f>
        <v>2.925902469917669</v>
      </c>
      <c r="AT27" s="9">
        <f t="shared" ref="AT27:AU27" si="65">(AP14/$AI32)*100</f>
        <v>2.3179227359088039</v>
      </c>
      <c r="AU27" s="9">
        <f t="shared" si="65"/>
        <v>2.6219126029132376</v>
      </c>
      <c r="AV27" s="7">
        <f t="shared" si="34"/>
        <v>2.6219126029132371</v>
      </c>
      <c r="AW27" s="7">
        <f t="shared" si="35"/>
        <v>0.30398986700443253</v>
      </c>
      <c r="AX27" s="9">
        <f>(AR14/$AI32)*100</f>
        <v>11.513616212792904</v>
      </c>
      <c r="AY27" s="9">
        <f t="shared" ref="AY27:AZ27" si="66">(AS14/$AI32)*100</f>
        <v>16.377454084863839</v>
      </c>
      <c r="AZ27" s="9">
        <f t="shared" si="66"/>
        <v>15.275490816972766</v>
      </c>
      <c r="BA27" s="7">
        <f t="shared" si="37"/>
        <v>14.388853704876503</v>
      </c>
      <c r="BB27" s="7">
        <f t="shared" si="38"/>
        <v>2.5502595432343185</v>
      </c>
      <c r="BC27" s="9">
        <f>(AU14/$AI32)*100</f>
        <v>54.566181127295764</v>
      </c>
      <c r="BD27" s="9">
        <f t="shared" ref="BD27:BE27" si="67">(AV14/$AI32)*100</f>
        <v>58.404053198226727</v>
      </c>
      <c r="BE27" s="9">
        <f t="shared" si="67"/>
        <v>59.430018999366688</v>
      </c>
      <c r="BF27" s="7">
        <f t="shared" si="40"/>
        <v>57.466751108296393</v>
      </c>
      <c r="BG27" s="7">
        <f t="shared" si="41"/>
        <v>2.563811833440333</v>
      </c>
      <c r="BH27" s="9">
        <f>(AX14/$AI32)*100</f>
        <v>24.053198226725776</v>
      </c>
      <c r="BI27" s="9">
        <f t="shared" ref="BI27:BJ27" si="68">(AY14/$AI32)*100</f>
        <v>31.272957568081068</v>
      </c>
      <c r="BJ27" s="9">
        <f t="shared" si="68"/>
        <v>24.96516782773908</v>
      </c>
      <c r="BK27" s="7">
        <f t="shared" si="43"/>
        <v>26.76377454084864</v>
      </c>
      <c r="BL27" s="7">
        <f t="shared" si="44"/>
        <v>3.9315990154266696</v>
      </c>
      <c r="BM27" s="9">
        <f>(BA14/$AI32)*100</f>
        <v>40.278657378087395</v>
      </c>
      <c r="BN27" s="9">
        <f t="shared" ref="BN27:BO27" si="69">(BB14/$AI32)*100</f>
        <v>48.144395186827111</v>
      </c>
      <c r="BO27" s="9">
        <f t="shared" si="69"/>
        <v>36.893730208993034</v>
      </c>
      <c r="BP27" s="7">
        <f t="shared" si="46"/>
        <v>41.772260924635852</v>
      </c>
      <c r="BQ27" s="7">
        <f t="shared" si="47"/>
        <v>5.7721316925865418</v>
      </c>
      <c r="BR27" s="9">
        <f>(BD14/$AI32)*100</f>
        <v>47.6162127929069</v>
      </c>
      <c r="BS27" s="9">
        <f t="shared" ref="BS27:BT27" si="70">(BE14/$AI32)*100</f>
        <v>47.183027232425587</v>
      </c>
      <c r="BT27" s="9">
        <f t="shared" si="70"/>
        <v>50.488917036098805</v>
      </c>
      <c r="BU27" s="7">
        <f t="shared" si="49"/>
        <v>48.429385687143764</v>
      </c>
      <c r="BV27" s="7">
        <f t="shared" si="50"/>
        <v>1.7967093436192745</v>
      </c>
      <c r="BW27" s="9">
        <f>(BG14/$BW32)*100</f>
        <v>107.64714662421015</v>
      </c>
      <c r="BX27" s="9">
        <f t="shared" ref="BX27:BY27" si="71">(BH14/$BW32)*100</f>
        <v>114.57286432160805</v>
      </c>
      <c r="BY27" s="9">
        <f t="shared" si="71"/>
        <v>110.55773919100453</v>
      </c>
      <c r="BZ27" s="7">
        <f t="shared" si="52"/>
        <v>110.92591671227426</v>
      </c>
      <c r="CA27" s="7">
        <f t="shared" si="53"/>
        <v>3.4775073574888165</v>
      </c>
    </row>
    <row r="28" spans="1:79" ht="15" customHeight="1" x14ac:dyDescent="0.15">
      <c r="A28" t="s">
        <v>8</v>
      </c>
      <c r="B28" s="3">
        <v>6.1100000000000002E-2</v>
      </c>
      <c r="C28" s="3">
        <v>5.6599999999999998E-2</v>
      </c>
      <c r="D28" s="3">
        <v>0.05</v>
      </c>
      <c r="E28" s="3">
        <v>6.2100000000000002E-2</v>
      </c>
      <c r="F28" s="3">
        <v>9.3899999999999997E-2</v>
      </c>
      <c r="G28" s="3">
        <v>8.6800000000000002E-2</v>
      </c>
      <c r="H28" s="3">
        <v>6.93E-2</v>
      </c>
      <c r="I28" s="3">
        <v>5.16E-2</v>
      </c>
      <c r="J28" s="3">
        <v>5.67E-2</v>
      </c>
      <c r="K28" s="3">
        <v>5.3400000000000003E-2</v>
      </c>
      <c r="L28" s="3">
        <v>4.65E-2</v>
      </c>
      <c r="M28" s="3">
        <v>4.9799999999999997E-2</v>
      </c>
      <c r="N28" s="3">
        <v>5.6599999999999998E-2</v>
      </c>
      <c r="O28" s="3">
        <v>6.1100000000000002E-2</v>
      </c>
      <c r="P28" s="3">
        <v>5.9900000000000002E-2</v>
      </c>
      <c r="Q28" s="3">
        <v>5.5100000000000003E-2</v>
      </c>
      <c r="R28" s="3">
        <v>4.9000000000000002E-2</v>
      </c>
      <c r="S28" s="3">
        <v>4.6800000000000001E-2</v>
      </c>
      <c r="T28" s="3">
        <v>5.1799999999999999E-2</v>
      </c>
      <c r="U28" s="3">
        <v>5.7299999999999997E-2</v>
      </c>
      <c r="V28" s="3">
        <v>5.5E-2</v>
      </c>
      <c r="W28" s="3">
        <v>5.4699999999999999E-2</v>
      </c>
      <c r="X28" s="3">
        <v>5.9200000000000003E-2</v>
      </c>
      <c r="Y28" s="3">
        <v>5.7799999999999997E-2</v>
      </c>
      <c r="Z28" s="3">
        <v>0.1132</v>
      </c>
      <c r="AA28" s="3">
        <v>0.10929999999999999</v>
      </c>
      <c r="AB28" s="3">
        <v>0.1118</v>
      </c>
      <c r="AC28" s="42"/>
      <c r="AD28" s="42"/>
      <c r="AE28" s="42"/>
      <c r="AF28" s="17"/>
      <c r="AH28" s="5">
        <f t="shared" si="62"/>
        <v>0.3125</v>
      </c>
      <c r="AI28" s="9">
        <f>(AI15/$AI32)*100</f>
        <v>20.633312222925902</v>
      </c>
      <c r="AJ28" s="9">
        <f t="shared" ref="AJ28" si="72">(AJ15/$AI32)*100</f>
        <v>23.027232425585815</v>
      </c>
      <c r="AK28" s="9">
        <f>(AK15/$AI32)*100</f>
        <v>22.951234958834707</v>
      </c>
      <c r="AL28" s="7">
        <f t="shared" si="32"/>
        <v>22.203926535782141</v>
      </c>
      <c r="AM28" s="7">
        <f t="shared" si="63"/>
        <v>1.360722563033995</v>
      </c>
      <c r="AN28" s="9">
        <f>(AL15/$AI32)*100</f>
        <v>2.3559214692843562</v>
      </c>
      <c r="AO28" s="9">
        <f t="shared" ref="AO28:AP28" si="73">(AM15/$AI32)*100</f>
        <v>2.5079164027865746</v>
      </c>
      <c r="AP28" s="9">
        <f t="shared" si="73"/>
        <v>2.9639012032932244</v>
      </c>
      <c r="AQ28" s="7">
        <f t="shared" si="23"/>
        <v>2.6092463584547185</v>
      </c>
      <c r="AR28" s="7">
        <f t="shared" si="24"/>
        <v>0.31640268516268083</v>
      </c>
      <c r="AS28" s="9">
        <f>(AO15/$AI32)*100</f>
        <v>3.4578847371754264</v>
      </c>
      <c r="AT28" s="9">
        <f>(AP15/$AI32)*100</f>
        <v>5.3958201393286878</v>
      </c>
      <c r="AU28" s="9">
        <f>(AQ15/$AI32)*100</f>
        <v>8.6637112096263493</v>
      </c>
      <c r="AV28" s="7">
        <f t="shared" si="34"/>
        <v>5.8391386953768212</v>
      </c>
      <c r="AW28" s="7">
        <f t="shared" si="35"/>
        <v>2.6310750316021312</v>
      </c>
      <c r="AX28" s="9">
        <f>(AR15/$AI32)*100</f>
        <v>46.05446485117163</v>
      </c>
      <c r="AY28" s="9">
        <f t="shared" ref="AY28:AZ28" si="74">(AS15/$AI32)*100</f>
        <v>59.696010132995568</v>
      </c>
      <c r="AZ28" s="9">
        <f t="shared" si="74"/>
        <v>66.839772007599748</v>
      </c>
      <c r="BA28" s="7">
        <f>AVERAGE(AX28:AZ28)</f>
        <v>57.530082330588982</v>
      </c>
      <c r="BB28" s="7">
        <f t="shared" si="38"/>
        <v>10.560571993537755</v>
      </c>
      <c r="BC28" s="9">
        <f>(AU15/$AI32)*100</f>
        <v>82.077264091196966</v>
      </c>
      <c r="BD28" s="9">
        <f t="shared" ref="BD28:BE28" si="75">(AV15/$AI32)*100</f>
        <v>75.00949968334389</v>
      </c>
      <c r="BE28" s="9">
        <f t="shared" si="75"/>
        <v>70.981633945535137</v>
      </c>
      <c r="BF28" s="7">
        <f>AVERAGE(BC28:BE28)</f>
        <v>76.022799240025336</v>
      </c>
      <c r="BG28" s="7">
        <f t="shared" si="41"/>
        <v>5.6167903713783005</v>
      </c>
      <c r="BH28" s="9">
        <f>(AX15/$AI32)*100</f>
        <v>50.424319189360347</v>
      </c>
      <c r="BI28" s="9">
        <f t="shared" ref="BI28:BJ28" si="76">(AY15/$AI32)*100</f>
        <v>60.379987333755537</v>
      </c>
      <c r="BJ28" s="9">
        <f t="shared" si="76"/>
        <v>50.04433185560481</v>
      </c>
      <c r="BK28" s="7">
        <f>AVERAGE(BH28:BJ28)</f>
        <v>53.6162127929069</v>
      </c>
      <c r="BL28" s="7">
        <f t="shared" si="44"/>
        <v>5.8606810289443176</v>
      </c>
      <c r="BM28" s="9">
        <f>(BA15/$AI32)*100</f>
        <v>89.183027232425587</v>
      </c>
      <c r="BN28" s="9">
        <f t="shared" ref="BN28:BO28" si="77">(BB15/$AI32)*100</f>
        <v>86.865104496516793</v>
      </c>
      <c r="BO28" s="9">
        <f t="shared" si="77"/>
        <v>88.575047498416737</v>
      </c>
      <c r="BP28" s="7">
        <f>AVERAGE(BM28:BO28)</f>
        <v>88.207726409119701</v>
      </c>
      <c r="BQ28" s="7">
        <f t="shared" si="47"/>
        <v>1.2018257109050781</v>
      </c>
      <c r="BR28" s="9">
        <f>(BD15/$AI32)*100</f>
        <v>91.804939835338814</v>
      </c>
      <c r="BS28" s="9">
        <f t="shared" ref="BS28:BT28" si="78">(BE15/$AI32)*100</f>
        <v>85.839138695376818</v>
      </c>
      <c r="BT28" s="9">
        <f t="shared" si="78"/>
        <v>89.48701709943002</v>
      </c>
      <c r="BU28" s="7">
        <f>AVERAGE(BR28:BT28)</f>
        <v>89.043698543381879</v>
      </c>
      <c r="BV28" s="7">
        <f t="shared" si="50"/>
        <v>3.0075063286708836</v>
      </c>
      <c r="BW28" s="9">
        <f>(BG15/$BW32)*100</f>
        <v>107.21428926812277</v>
      </c>
      <c r="BX28" s="9">
        <f t="shared" ref="BX28:BY28" si="79">(BH15/$BW32)*100</f>
        <v>102.82601124434049</v>
      </c>
      <c r="BY28" s="9">
        <f t="shared" si="79"/>
        <v>104.13950942832977</v>
      </c>
      <c r="BZ28" s="7">
        <f>AVERAGE(BW28:BY28)</f>
        <v>104.72660331359766</v>
      </c>
      <c r="CA28" s="7">
        <f t="shared" si="53"/>
        <v>2.2522778305732718</v>
      </c>
    </row>
    <row r="29" spans="1:79" ht="15" customHeight="1" x14ac:dyDescent="0.15">
      <c r="A29" t="s">
        <v>9</v>
      </c>
      <c r="B29" s="3">
        <v>5.8500000000000003E-2</v>
      </c>
      <c r="C29" s="3">
        <v>5.4199999999999998E-2</v>
      </c>
      <c r="D29" s="3">
        <v>5.1700000000000003E-2</v>
      </c>
      <c r="E29" s="3">
        <v>4.3400000000000001E-2</v>
      </c>
      <c r="F29" s="3">
        <v>4.48E-2</v>
      </c>
      <c r="G29" s="3">
        <v>5.1299999999999998E-2</v>
      </c>
      <c r="H29" s="3">
        <v>4.3400000000000001E-2</v>
      </c>
      <c r="I29" s="3">
        <v>4.65E-2</v>
      </c>
      <c r="J29" s="3">
        <v>4.6699999999999998E-2</v>
      </c>
      <c r="K29" s="3">
        <v>6.4500000000000002E-2</v>
      </c>
      <c r="L29" s="3">
        <v>6.4500000000000002E-2</v>
      </c>
      <c r="M29" s="3">
        <v>6.3799999999999996E-2</v>
      </c>
      <c r="N29" s="3">
        <v>7.2300000000000003E-2</v>
      </c>
      <c r="O29" s="3">
        <v>6.3500000000000001E-2</v>
      </c>
      <c r="P29" s="3">
        <v>7.5999999999999998E-2</v>
      </c>
      <c r="Q29" s="3">
        <v>5.7599999999999998E-2</v>
      </c>
      <c r="R29" s="3">
        <v>6.2199999999999998E-2</v>
      </c>
      <c r="S29" s="3">
        <v>5.74E-2</v>
      </c>
      <c r="T29" s="3">
        <v>6.6600000000000006E-2</v>
      </c>
      <c r="U29" s="3">
        <v>6.2300000000000001E-2</v>
      </c>
      <c r="V29" s="3">
        <v>6.7100000000000007E-2</v>
      </c>
      <c r="W29" s="3">
        <v>6.7900000000000002E-2</v>
      </c>
      <c r="X29" s="3">
        <v>6.4399999999999999E-2</v>
      </c>
      <c r="Y29" s="3">
        <v>6.59E-2</v>
      </c>
      <c r="Z29" s="3">
        <v>0.12089999999999999</v>
      </c>
      <c r="AA29" s="3">
        <v>0.1137</v>
      </c>
      <c r="AB29" s="3">
        <v>0.11409999999999999</v>
      </c>
      <c r="AC29" s="42"/>
      <c r="AD29" s="42"/>
      <c r="AE29" s="42"/>
      <c r="AF29" s="17"/>
      <c r="AH29" s="5">
        <f t="shared" si="62"/>
        <v>0.15625</v>
      </c>
      <c r="AI29" s="9">
        <f>(AI16/$AI32)*100</f>
        <v>78.23939202026601</v>
      </c>
      <c r="AJ29" s="9">
        <f>(AJ16/$AI32)*100</f>
        <v>77.817606079797343</v>
      </c>
      <c r="AK29" s="9">
        <f>(AK16/$AI32)*100</f>
        <v>78.727675744141862</v>
      </c>
      <c r="AL29" s="7">
        <f>AVERAGE(AI29:AK29)</f>
        <v>78.261557948068415</v>
      </c>
      <c r="AM29" s="7">
        <f t="shared" si="63"/>
        <v>0.45543956213370629</v>
      </c>
      <c r="AN29" s="9">
        <f>(AL16/$AI32)*100</f>
        <v>16.833438885370491</v>
      </c>
      <c r="AO29" s="9">
        <f>(AM16/$AI32)*100</f>
        <v>14.325522482583914</v>
      </c>
      <c r="AP29" s="9">
        <f>(AN16/$AI32)*100</f>
        <v>11.741608613046232</v>
      </c>
      <c r="AQ29" s="7">
        <f>AVERAGE(AN29:AP29)</f>
        <v>14.300189993666878</v>
      </c>
      <c r="AR29" s="7">
        <f t="shared" si="24"/>
        <v>2.5460096586198353</v>
      </c>
      <c r="AS29" s="9">
        <f>(AO16/$AI32)*100</f>
        <v>39.214692843571882</v>
      </c>
      <c r="AT29" s="9">
        <f t="shared" ref="AT29" si="80">(AP16/$AI32)*100</f>
        <v>40.696643445218491</v>
      </c>
      <c r="AU29" s="9">
        <f>(AQ16/$AI32)*100</f>
        <v>42.786573780873979</v>
      </c>
      <c r="AV29" s="7">
        <f t="shared" si="34"/>
        <v>40.899303356554789</v>
      </c>
      <c r="AW29" s="7">
        <f t="shared" si="35"/>
        <v>1.794543573534132</v>
      </c>
      <c r="AX29" s="9">
        <f>(AR16/$AI32)*100</f>
        <v>73.83153894870172</v>
      </c>
      <c r="AY29" s="9">
        <f t="shared" ref="AY29:AZ29" si="81">(AS16/$AI32)*100</f>
        <v>73.603546548448392</v>
      </c>
      <c r="AZ29" s="9">
        <f t="shared" si="81"/>
        <v>70.259658011399623</v>
      </c>
      <c r="BA29" s="7">
        <f t="shared" si="37"/>
        <v>72.564914502849902</v>
      </c>
      <c r="BB29" s="7">
        <f t="shared" si="38"/>
        <v>1.9996626595937603</v>
      </c>
      <c r="BC29" s="9">
        <f>(AU16/$AI32)*100</f>
        <v>80.405319822672581</v>
      </c>
      <c r="BD29" s="9">
        <f t="shared" ref="BD29:BE29" si="82">(AV16/$AI32)*100</f>
        <v>76.719442685243806</v>
      </c>
      <c r="BE29" s="9">
        <f t="shared" si="82"/>
        <v>78.760354654844832</v>
      </c>
      <c r="BF29" s="7">
        <f t="shared" ref="BF29:BF31" si="83">AVERAGE(BC29:BE29)</f>
        <v>78.628372387587078</v>
      </c>
      <c r="BG29" s="7">
        <f t="shared" si="41"/>
        <v>1.8464796389908853</v>
      </c>
      <c r="BH29" s="9">
        <f>(AX16/$AI32)*100</f>
        <v>83.825205826472455</v>
      </c>
      <c r="BI29" s="9">
        <f t="shared" ref="BI29:BJ29" si="84">(AY16/$AI32)*100</f>
        <v>82.685243825205816</v>
      </c>
      <c r="BJ29" s="9">
        <f t="shared" si="84"/>
        <v>82.647245091830271</v>
      </c>
      <c r="BK29" s="7">
        <f t="shared" ref="BK29:BK31" si="85">AVERAGE(BH29:BJ29)</f>
        <v>83.052564914502852</v>
      </c>
      <c r="BL29" s="7">
        <f t="shared" si="44"/>
        <v>0.66939634004934379</v>
      </c>
      <c r="BM29" s="9">
        <f>(BA16/$AI32)*100</f>
        <v>95.452818239392016</v>
      </c>
      <c r="BN29" s="9">
        <f t="shared" ref="BN29:BO29" si="86">(BB16/$AI32)*100</f>
        <v>93.438885370487654</v>
      </c>
      <c r="BO29" s="9">
        <f t="shared" si="86"/>
        <v>96.174794173527573</v>
      </c>
      <c r="BP29" s="7">
        <f t="shared" ref="BP29:BP31" si="87">AVERAGE(BM29:BO29)</f>
        <v>95.022165927802419</v>
      </c>
      <c r="BQ29" s="7">
        <f t="shared" si="47"/>
        <v>1.4178840942566255</v>
      </c>
      <c r="BR29" s="9">
        <f>(BD16/$AI32)*100</f>
        <v>92.295123495883473</v>
      </c>
      <c r="BS29" s="9">
        <f t="shared" ref="BS29:BT29" si="88">(BE16/$AI32)*100</f>
        <v>93.096896770107676</v>
      </c>
      <c r="BT29" s="9">
        <f t="shared" si="88"/>
        <v>93.571880937302097</v>
      </c>
      <c r="BU29" s="7">
        <f t="shared" ref="BU29:BU31" si="89">AVERAGE(BR29:BT29)</f>
        <v>92.98796706776443</v>
      </c>
      <c r="BV29" s="7">
        <f t="shared" si="50"/>
        <v>0.64531128232342372</v>
      </c>
      <c r="BW29" s="9">
        <f>(BG16/$BW32)*100</f>
        <v>115.63261853823572</v>
      </c>
      <c r="BX29" s="9">
        <f t="shared" ref="BX29:BY29" si="90">(BH16/$BW32)*100</f>
        <v>109.34872381710532</v>
      </c>
      <c r="BY29" s="9">
        <f t="shared" si="90"/>
        <v>104.28877058560127</v>
      </c>
      <c r="BZ29" s="7">
        <f t="shared" ref="BZ29:BZ31" si="91">AVERAGE(BW29:BY29)</f>
        <v>109.75670431364745</v>
      </c>
      <c r="CA29" s="7">
        <f t="shared" si="53"/>
        <v>5.6829180582946339</v>
      </c>
    </row>
    <row r="30" spans="1:79" ht="15" customHeight="1" x14ac:dyDescent="0.15">
      <c r="A30" t="s">
        <v>10</v>
      </c>
      <c r="B30" s="3">
        <v>5.6099999999999997E-2</v>
      </c>
      <c r="C30" s="3">
        <v>5.7200000000000001E-2</v>
      </c>
      <c r="D30" s="3">
        <v>5.4699999999999999E-2</v>
      </c>
      <c r="E30" s="3">
        <v>4.4999999999999998E-2</v>
      </c>
      <c r="F30" s="3">
        <v>4.5600000000000002E-2</v>
      </c>
      <c r="G30" s="3">
        <v>5.04E-2</v>
      </c>
      <c r="H30" s="3">
        <v>5.3199999999999997E-2</v>
      </c>
      <c r="I30" s="3">
        <v>5.5E-2</v>
      </c>
      <c r="J30" s="3">
        <v>5.4199999999999998E-2</v>
      </c>
      <c r="K30" s="3">
        <v>6.1100000000000002E-2</v>
      </c>
      <c r="L30" s="3">
        <v>6.0299999999999999E-2</v>
      </c>
      <c r="M30" s="3">
        <v>6.2799999999999995E-2</v>
      </c>
      <c r="N30" s="3">
        <v>6.3899999999999998E-2</v>
      </c>
      <c r="O30" s="3">
        <v>6.6400000000000001E-2</v>
      </c>
      <c r="P30" s="3">
        <v>6.6100000000000006E-2</v>
      </c>
      <c r="Q30" s="3">
        <v>6.2E-2</v>
      </c>
      <c r="R30" s="3">
        <v>6.4799999999999996E-2</v>
      </c>
      <c r="S30" s="3">
        <v>6.4899999999999999E-2</v>
      </c>
      <c r="T30" s="3">
        <v>6.2700000000000006E-2</v>
      </c>
      <c r="U30" s="3">
        <v>6.6900000000000001E-2</v>
      </c>
      <c r="V30" s="3">
        <v>6.5199999999999994E-2</v>
      </c>
      <c r="W30" s="3">
        <v>6.5600000000000006E-2</v>
      </c>
      <c r="X30" s="3">
        <v>7.6399999999999996E-2</v>
      </c>
      <c r="Y30" s="3">
        <v>6.0999999999999999E-2</v>
      </c>
      <c r="Z30" s="3">
        <v>0.1176</v>
      </c>
      <c r="AA30" s="3">
        <v>0.11360000000000001</v>
      </c>
      <c r="AB30" s="3">
        <v>0.10970000000000001</v>
      </c>
      <c r="AC30" s="42"/>
      <c r="AD30" s="42"/>
      <c r="AE30" s="42"/>
      <c r="AF30" s="17"/>
      <c r="AH30" s="5">
        <f>AH29/2</f>
        <v>7.8125E-2</v>
      </c>
      <c r="AI30" s="9">
        <f>(AI17/$AI32)*100</f>
        <v>83.597213426219142</v>
      </c>
      <c r="AJ30" s="9">
        <f>(AJ17/$AI32)*100</f>
        <v>84.243191893603537</v>
      </c>
      <c r="AK30" s="9">
        <f>(AK17/$AI32)*100</f>
        <v>88.917036098796714</v>
      </c>
      <c r="AL30" s="7">
        <f>AVERAGE(AI30:AK30)</f>
        <v>85.585813806206474</v>
      </c>
      <c r="AM30" s="7">
        <f>_xlfn.STDEV.S(AI30:AK30)</f>
        <v>2.9029473844816329</v>
      </c>
      <c r="AN30" s="9">
        <f>(AL17/$AI32)*100</f>
        <v>40.620645978467394</v>
      </c>
      <c r="AO30" s="9">
        <f>(AM17/$AI32)*100</f>
        <v>45.864471184293855</v>
      </c>
      <c r="AP30" s="9">
        <f>(AN17/$AI32)*100</f>
        <v>47.308423052564912</v>
      </c>
      <c r="AQ30" s="7">
        <f t="shared" si="23"/>
        <v>44.597846738442051</v>
      </c>
      <c r="AR30" s="7">
        <f t="shared" si="24"/>
        <v>3.5192106591291359</v>
      </c>
      <c r="AS30" s="9">
        <f>(AO17/$AI32)*100</f>
        <v>63.799873337555411</v>
      </c>
      <c r="AT30" s="9">
        <f t="shared" ref="AT30" si="92">(AP17/$AI32)*100</f>
        <v>63.191893603546553</v>
      </c>
      <c r="AU30" s="9">
        <f>(AQ17/$AI32)*100</f>
        <v>74.971500949968345</v>
      </c>
      <c r="AV30" s="7">
        <f t="shared" si="34"/>
        <v>67.321089297023434</v>
      </c>
      <c r="AW30" s="7">
        <f t="shared" si="35"/>
        <v>6.6324210273381921</v>
      </c>
      <c r="AX30" s="9">
        <f>(AR17/$AI32)*100</f>
        <v>91.006966434452195</v>
      </c>
      <c r="AY30" s="9">
        <f t="shared" ref="AY30:AZ30" si="93">(AS17/$AI32)*100</f>
        <v>91.877137428752377</v>
      </c>
      <c r="AZ30" s="9">
        <f t="shared" si="93"/>
        <v>98.758708043065241</v>
      </c>
      <c r="BA30" s="7">
        <f t="shared" si="37"/>
        <v>93.880937302089933</v>
      </c>
      <c r="BB30" s="7">
        <f t="shared" si="38"/>
        <v>4.2466204140429609</v>
      </c>
      <c r="BC30" s="9">
        <f>(AU17/$AI32)*100</f>
        <v>97.276757441418624</v>
      </c>
      <c r="BD30" s="9">
        <f>(AV17/$AI32)*100</f>
        <v>91.538948701709927</v>
      </c>
      <c r="BE30" s="9">
        <f>(AW17/$AI32)*100</f>
        <v>91.348955034832187</v>
      </c>
      <c r="BF30" s="7">
        <f t="shared" si="83"/>
        <v>93.388220392653579</v>
      </c>
      <c r="BG30" s="7">
        <f t="shared" si="41"/>
        <v>3.3689114982553616</v>
      </c>
      <c r="BH30" s="9">
        <f>(AX17/$AI32)*100</f>
        <v>87.587080430652307</v>
      </c>
      <c r="BI30" s="9">
        <f t="shared" ref="BI30:BJ30" si="94">(AY17/$AI32)*100</f>
        <v>87.651678277390758</v>
      </c>
      <c r="BJ30" s="9">
        <f t="shared" si="94"/>
        <v>84.075997466751119</v>
      </c>
      <c r="BK30" s="7">
        <f t="shared" si="85"/>
        <v>86.438252058264723</v>
      </c>
      <c r="BL30" s="7">
        <f t="shared" si="44"/>
        <v>2.0460274403820096</v>
      </c>
      <c r="BM30" s="9">
        <f>(BA17/$AI32)*100</f>
        <v>98.986700443318568</v>
      </c>
      <c r="BN30" s="9">
        <f t="shared" ref="BN30:BO30" si="95">(BB17/$AI32)*100</f>
        <v>142.91323622545914</v>
      </c>
      <c r="BO30" s="9">
        <f t="shared" si="95"/>
        <v>105.37048765041166</v>
      </c>
      <c r="BP30" s="7">
        <f t="shared" si="87"/>
        <v>115.75680810639646</v>
      </c>
      <c r="BQ30" s="7">
        <f t="shared" si="47"/>
        <v>23.733770790073066</v>
      </c>
      <c r="BR30" s="9">
        <f>(BD17/$AI32)*100</f>
        <v>93.286890436985431</v>
      </c>
      <c r="BS30" s="9">
        <f t="shared" ref="BS30:BT30" si="96">(BE17/$AI32)*100</f>
        <v>96.744775174160864</v>
      </c>
      <c r="BT30" s="9">
        <f>(BF17/$AI32)*100</f>
        <v>90.094996833438884</v>
      </c>
      <c r="BU30" s="7">
        <f t="shared" si="89"/>
        <v>93.375554148195064</v>
      </c>
      <c r="BV30" s="7">
        <f t="shared" si="50"/>
        <v>3.3257756892863188</v>
      </c>
      <c r="BW30" s="9">
        <f>(BG17/$BW32)*100</f>
        <v>110.54281307527738</v>
      </c>
      <c r="BX30" s="9">
        <f t="shared" ref="BX30:BY30" si="97">(BH17/$BW32)*100</f>
        <v>106.49783571321956</v>
      </c>
      <c r="BY30" s="9">
        <f t="shared" si="97"/>
        <v>104.54251455296281</v>
      </c>
      <c r="BZ30" s="7">
        <f t="shared" si="91"/>
        <v>107.19438778048658</v>
      </c>
      <c r="CA30" s="7">
        <f t="shared" si="53"/>
        <v>3.0601934866986866</v>
      </c>
    </row>
    <row r="31" spans="1:79" ht="15" customHeight="1" x14ac:dyDescent="0.15">
      <c r="A31" t="s">
        <v>11</v>
      </c>
      <c r="B31" s="3">
        <v>6.5600000000000006E-2</v>
      </c>
      <c r="C31" s="3">
        <v>6.7299999999999999E-2</v>
      </c>
      <c r="D31" s="3">
        <v>5.9799999999999999E-2</v>
      </c>
      <c r="E31" s="3">
        <v>5.0999999999999997E-2</v>
      </c>
      <c r="F31" s="3">
        <v>5.4800000000000001E-2</v>
      </c>
      <c r="G31" s="3">
        <v>5.5399999999999998E-2</v>
      </c>
      <c r="H31" s="3">
        <v>6.13E-2</v>
      </c>
      <c r="I31" s="3">
        <v>5.8299999999999998E-2</v>
      </c>
      <c r="J31" s="3">
        <v>6.0100000000000001E-2</v>
      </c>
      <c r="K31" s="3">
        <v>7.0300000000000001E-2</v>
      </c>
      <c r="L31" s="3">
        <v>6.59E-2</v>
      </c>
      <c r="M31" s="3">
        <v>0.06</v>
      </c>
      <c r="N31" s="3">
        <v>6.6000000000000003E-2</v>
      </c>
      <c r="O31" s="3">
        <v>6.1699999999999998E-2</v>
      </c>
      <c r="P31" s="3">
        <v>6.3899999999999998E-2</v>
      </c>
      <c r="Q31" s="3">
        <v>6.5500000000000003E-2</v>
      </c>
      <c r="R31" s="3">
        <v>6.0100000000000001E-2</v>
      </c>
      <c r="S31" s="3">
        <v>6.9099999999999995E-2</v>
      </c>
      <c r="T31" s="3">
        <v>6.3100000000000003E-2</v>
      </c>
      <c r="U31" s="3">
        <v>7.3700000000000002E-2</v>
      </c>
      <c r="V31" s="3">
        <v>6.5000000000000002E-2</v>
      </c>
      <c r="W31" s="3">
        <v>6.5600000000000006E-2</v>
      </c>
      <c r="X31" s="3">
        <v>6.4399999999999999E-2</v>
      </c>
      <c r="Y31" s="3">
        <v>6.59E-2</v>
      </c>
      <c r="Z31" s="3">
        <v>0.11890000000000001</v>
      </c>
      <c r="AA31" s="3">
        <v>0.1123</v>
      </c>
      <c r="AB31" s="3">
        <v>0.1124</v>
      </c>
      <c r="AC31" s="42"/>
      <c r="AD31" s="42"/>
      <c r="AE31" s="42"/>
      <c r="AF31" s="17"/>
      <c r="AH31" s="5">
        <f>AH30/2</f>
        <v>3.90625E-2</v>
      </c>
      <c r="AI31" s="9">
        <f>(AI18/$AI32)*100</f>
        <v>88.499050031665618</v>
      </c>
      <c r="AJ31" s="9">
        <f>(AJ18/$AI32)*100</f>
        <v>85.839138695376818</v>
      </c>
      <c r="AK31" s="9">
        <f>(AK18/$AI32)*100</f>
        <v>91.272957568081083</v>
      </c>
      <c r="AL31" s="7">
        <f>AVERAGE(AI31:AK31)</f>
        <v>88.537048765041177</v>
      </c>
      <c r="AM31" s="7">
        <f>_xlfn.STDEV.S(AI31:AK31)</f>
        <v>2.7171087230994035</v>
      </c>
      <c r="AN31" s="9">
        <f>(AL18/$AI32)*100</f>
        <v>98.530715642811899</v>
      </c>
      <c r="AO31" s="9">
        <f>(AM18/$AI32)*100</f>
        <v>94.198860037998728</v>
      </c>
      <c r="AP31" s="9">
        <f>(AN18/$AI32)*100</f>
        <v>93.199493350221658</v>
      </c>
      <c r="AQ31" s="7">
        <f>AVERAGE(AN31:AP31)</f>
        <v>95.309689677010752</v>
      </c>
      <c r="AR31" s="7">
        <f>_xlfn.STDEV.S(AN31:AP31)</f>
        <v>2.8338912555765945</v>
      </c>
      <c r="AS31" s="9">
        <f>(AO18/$AI32)*100</f>
        <v>84.243191893603552</v>
      </c>
      <c r="AT31" s="9">
        <f t="shared" ref="AT31" si="98">(AP18/$AI32)*100</f>
        <v>94.495250158328048</v>
      </c>
      <c r="AU31" s="9">
        <f>(AQ18/$AI32)*100</f>
        <v>100.89423685877139</v>
      </c>
      <c r="AV31" s="7">
        <f>AVERAGE(AS31:AU31)</f>
        <v>93.21089297023434</v>
      </c>
      <c r="AW31" s="7">
        <f t="shared" si="35"/>
        <v>8.3994943090620833</v>
      </c>
      <c r="AX31" s="9">
        <f>(AR18/$AI32)*100</f>
        <v>102.51678277390755</v>
      </c>
      <c r="AY31" s="9">
        <f>(AS18/$AI32)*100</f>
        <v>95.870804306523098</v>
      </c>
      <c r="AZ31" s="9">
        <f>(AT18/$AI32)*100</f>
        <v>88.841038632045581</v>
      </c>
      <c r="BA31" s="7">
        <f t="shared" si="37"/>
        <v>95.742875237492072</v>
      </c>
      <c r="BB31" s="7">
        <f t="shared" si="38"/>
        <v>6.8387695416240888</v>
      </c>
      <c r="BC31" s="9">
        <f>(AU18/$AI32)*100</f>
        <v>99.214692843571882</v>
      </c>
      <c r="BD31" s="9">
        <f t="shared" ref="BD31:BE31" si="99">(AV18/$AI32)*100</f>
        <v>97.527549081697288</v>
      </c>
      <c r="BE31" s="9">
        <f>(AW18/$AI32)*100</f>
        <v>94.088663711209634</v>
      </c>
      <c r="BF31" s="7">
        <f t="shared" si="83"/>
        <v>96.943635212159606</v>
      </c>
      <c r="BG31" s="7">
        <f t="shared" si="41"/>
        <v>2.6124242040173091</v>
      </c>
      <c r="BH31" s="9">
        <f>(AX18/$AI32)*100</f>
        <v>96.630778974034186</v>
      </c>
      <c r="BI31" s="9">
        <f t="shared" ref="BI31:BJ31" si="100">(AY18/$AI32)*100</f>
        <v>97.846738442051915</v>
      </c>
      <c r="BJ31" s="9">
        <f t="shared" si="100"/>
        <v>98.796706776440786</v>
      </c>
      <c r="BK31" s="7">
        <f t="shared" si="85"/>
        <v>97.758074730842296</v>
      </c>
      <c r="BL31" s="7">
        <f t="shared" si="44"/>
        <v>1.0856826200937215</v>
      </c>
      <c r="BM31" s="9">
        <f>(BA18/$AI32)*100</f>
        <v>147.70107663077897</v>
      </c>
      <c r="BN31" s="9">
        <f t="shared" ref="BN31:BO31" si="101">(BB18/$AI32)*100</f>
        <v>90.246991766941107</v>
      </c>
      <c r="BO31" s="9">
        <f>(BC18/$AI32)*100</f>
        <v>112.70424319189362</v>
      </c>
      <c r="BP31" s="7">
        <f t="shared" si="87"/>
        <v>116.88410386320457</v>
      </c>
      <c r="BQ31" s="7">
        <f t="shared" si="47"/>
        <v>28.954212013262385</v>
      </c>
      <c r="BR31" s="9">
        <f>(BD18/$AI32)*100</f>
        <v>97.542748575047497</v>
      </c>
      <c r="BS31" s="9">
        <f t="shared" ref="BS31:BT31" si="102">(BE18/$AI32)*100</f>
        <v>96.934768841038633</v>
      </c>
      <c r="BT31" s="9">
        <f>(BF18/$AI32)*100</f>
        <v>93.628879037365436</v>
      </c>
      <c r="BU31" s="7">
        <f>AVERAGE(BR31:BT31)</f>
        <v>96.035465484483851</v>
      </c>
      <c r="BV31" s="7">
        <f>_xlfn.STDEV.S(BR31:BT31)</f>
        <v>2.1062178388836976</v>
      </c>
      <c r="BW31" s="9">
        <f>(BG18/$BW32)*100</f>
        <v>109.61739390019403</v>
      </c>
      <c r="BX31" s="9">
        <f t="shared" ref="BX31:BY31" si="103">(BH18/$BW32)*100</f>
        <v>105.45300761231901</v>
      </c>
      <c r="BY31" s="9">
        <f t="shared" si="103"/>
        <v>103.51261256778943</v>
      </c>
      <c r="BZ31" s="7">
        <f t="shared" si="91"/>
        <v>106.19433802676751</v>
      </c>
      <c r="CA31" s="7">
        <f t="shared" si="53"/>
        <v>3.1191772740033041</v>
      </c>
    </row>
    <row r="32" spans="1:79" ht="15" customHeight="1" x14ac:dyDescent="0.15">
      <c r="A32" t="s">
        <v>12</v>
      </c>
      <c r="B32" s="3">
        <v>6.7100000000000007E-2</v>
      </c>
      <c r="C32" s="3">
        <v>6.4100000000000004E-2</v>
      </c>
      <c r="D32" s="3">
        <v>5.96E-2</v>
      </c>
      <c r="E32" s="3">
        <v>6.7400000000000002E-2</v>
      </c>
      <c r="F32" s="3">
        <v>6.3299999999999995E-2</v>
      </c>
      <c r="G32" s="3">
        <v>5.9900000000000002E-2</v>
      </c>
      <c r="H32" s="3">
        <v>6.3399999999999998E-2</v>
      </c>
      <c r="I32" s="3">
        <v>6.0699999999999997E-2</v>
      </c>
      <c r="J32" s="3">
        <v>6.3600000000000004E-2</v>
      </c>
      <c r="K32" s="3">
        <v>6.5699999999999995E-2</v>
      </c>
      <c r="L32" s="3">
        <v>6.3200000000000006E-2</v>
      </c>
      <c r="M32" s="3">
        <v>6.6799999999999998E-2</v>
      </c>
      <c r="N32" s="3">
        <v>6.3700000000000007E-2</v>
      </c>
      <c r="O32" s="3">
        <v>7.2300000000000003E-2</v>
      </c>
      <c r="P32" s="3">
        <v>7.6700000000000004E-2</v>
      </c>
      <c r="Q32" s="3">
        <v>7.4899999999999994E-2</v>
      </c>
      <c r="R32" s="3">
        <v>6.9800000000000001E-2</v>
      </c>
      <c r="S32" s="3">
        <v>7.0000000000000007E-2</v>
      </c>
      <c r="T32" s="3">
        <v>7.0199999999999999E-2</v>
      </c>
      <c r="U32" s="3">
        <v>5.9700000000000003E-2</v>
      </c>
      <c r="V32" s="3">
        <v>6.8699999999999997E-2</v>
      </c>
      <c r="W32" s="3">
        <v>6.4399999999999999E-2</v>
      </c>
      <c r="X32" s="3">
        <v>6.59E-2</v>
      </c>
      <c r="Y32" s="3">
        <v>6.5600000000000006E-2</v>
      </c>
      <c r="Z32" s="3">
        <v>0.1157</v>
      </c>
      <c r="AA32" s="3">
        <v>0.10979999999999999</v>
      </c>
      <c r="AB32" s="3">
        <v>0.109</v>
      </c>
      <c r="AC32" s="42"/>
      <c r="AD32" s="42"/>
      <c r="AE32" s="42"/>
      <c r="AF32" s="17"/>
      <c r="AH32" s="8" t="s">
        <v>38</v>
      </c>
      <c r="AI32" s="9">
        <f>AVERAGE(BJ11:BL11)</f>
        <v>0.26316666666666666</v>
      </c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46">
        <f>AVERAGE(BJ12:BL12)</f>
        <v>0.66996666666666671</v>
      </c>
      <c r="BX32" s="22"/>
      <c r="BY32" s="22"/>
      <c r="BZ32" s="22"/>
      <c r="CA32" s="22"/>
    </row>
    <row r="34" spans="2:46" ht="1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2:46" ht="15" customHeight="1" x14ac:dyDescent="0.15"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2:46" ht="15" customHeight="1" x14ac:dyDescent="0.15"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1"/>
      <c r="AT36" s="1"/>
    </row>
    <row r="37" spans="2:46" ht="15" customHeight="1" x14ac:dyDescent="0.15"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12"/>
      <c r="AT37" s="12"/>
    </row>
    <row r="38" spans="2:46" ht="15" customHeight="1" x14ac:dyDescent="0.15"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12"/>
      <c r="AT38" s="12"/>
    </row>
    <row r="39" spans="2:46" ht="15" customHeight="1" x14ac:dyDescent="0.15"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12"/>
      <c r="AT39" s="12"/>
    </row>
    <row r="40" spans="2:46" ht="13" x14ac:dyDescent="0.15"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12"/>
      <c r="AT40" s="12"/>
    </row>
    <row r="41" spans="2:46" ht="13" x14ac:dyDescent="0.15"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12"/>
      <c r="AT41" s="12"/>
    </row>
    <row r="42" spans="2:46" ht="13" x14ac:dyDescent="0.15"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12"/>
      <c r="AT42" s="12"/>
    </row>
    <row r="43" spans="2:46" ht="15" customHeight="1" x14ac:dyDescent="0.15"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12"/>
      <c r="AT43" s="12"/>
    </row>
    <row r="44" spans="2:46" ht="13" x14ac:dyDescent="0.15"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2:46" ht="15" customHeight="1" x14ac:dyDescent="0.15"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</sheetData>
  <mergeCells count="52">
    <mergeCell ref="BW22:CA22"/>
    <mergeCell ref="AI21:CA21"/>
    <mergeCell ref="AI8:BL8"/>
    <mergeCell ref="BC22:BG22"/>
    <mergeCell ref="BH22:BL22"/>
    <mergeCell ref="BM22:BQ22"/>
    <mergeCell ref="BR22:BV22"/>
    <mergeCell ref="AX9:AZ9"/>
    <mergeCell ref="BA9:BC9"/>
    <mergeCell ref="BD9:BF9"/>
    <mergeCell ref="BG9:BI9"/>
    <mergeCell ref="BJ9:BL9"/>
    <mergeCell ref="Z9:AB9"/>
    <mergeCell ref="N23:P23"/>
    <mergeCell ref="Q23:S23"/>
    <mergeCell ref="T23:V23"/>
    <mergeCell ref="W23:Y23"/>
    <mergeCell ref="Z23:AB23"/>
    <mergeCell ref="AX22:BB22"/>
    <mergeCell ref="AC27:AE32"/>
    <mergeCell ref="AU9:AW9"/>
    <mergeCell ref="AS22:AW22"/>
    <mergeCell ref="B22:AE22"/>
    <mergeCell ref="AC23:AE23"/>
    <mergeCell ref="B23:D23"/>
    <mergeCell ref="E23:G23"/>
    <mergeCell ref="H23:J23"/>
    <mergeCell ref="K23:M23"/>
    <mergeCell ref="AO9:AQ9"/>
    <mergeCell ref="AR9:AT9"/>
    <mergeCell ref="AH8:AH9"/>
    <mergeCell ref="B7:M7"/>
    <mergeCell ref="AC7:AE7"/>
    <mergeCell ref="AC9:AE9"/>
    <mergeCell ref="B21:M21"/>
    <mergeCell ref="AC21:AE21"/>
    <mergeCell ref="AC13:AE18"/>
    <mergeCell ref="B9:D9"/>
    <mergeCell ref="E9:G9"/>
    <mergeCell ref="H9:J9"/>
    <mergeCell ref="K9:M9"/>
    <mergeCell ref="B8:AE8"/>
    <mergeCell ref="N7:Y7"/>
    <mergeCell ref="N9:P9"/>
    <mergeCell ref="Q9:S9"/>
    <mergeCell ref="T9:V9"/>
    <mergeCell ref="W9:Y9"/>
    <mergeCell ref="AI9:AK9"/>
    <mergeCell ref="AL9:AN9"/>
    <mergeCell ref="AI22:AM22"/>
    <mergeCell ref="AN22:AR22"/>
    <mergeCell ref="AH21:AH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23BD-2DE9-FE48-9E50-A427A568200E}">
  <dimension ref="A1:CA45"/>
  <sheetViews>
    <sheetView workbookViewId="0">
      <selection activeCell="B25" sqref="B25:AE32"/>
    </sheetView>
  </sheetViews>
  <sheetFormatPr baseColWidth="10" defaultColWidth="9.1640625" defaultRowHeight="13" x14ac:dyDescent="0.15"/>
  <cols>
    <col min="1" max="1" width="20.33203125" customWidth="1"/>
    <col min="2" max="32" width="8.83203125" customWidth="1"/>
    <col min="34" max="34" width="27.1640625" bestFit="1" customWidth="1"/>
    <col min="35" max="36" width="9.5" bestFit="1" customWidth="1"/>
    <col min="37" max="37" width="9.33203125" bestFit="1" customWidth="1"/>
    <col min="38" max="46" width="9.5" bestFit="1" customWidth="1"/>
  </cols>
  <sheetData>
    <row r="1" spans="1:64" ht="15" customHeight="1" x14ac:dyDescent="0.15"/>
    <row r="2" spans="1:64" ht="15" customHeight="1" x14ac:dyDescent="0.15">
      <c r="A2" s="11"/>
    </row>
    <row r="3" spans="1:64" ht="15" customHeight="1" x14ac:dyDescent="0.15">
      <c r="A3" s="31" t="s">
        <v>39</v>
      </c>
    </row>
    <row r="4" spans="1:64" ht="15" customHeight="1" x14ac:dyDescent="0.15">
      <c r="A4" t="s">
        <v>0</v>
      </c>
    </row>
    <row r="5" spans="1:64" ht="15" customHeight="1" x14ac:dyDescent="0.15">
      <c r="A5" t="s">
        <v>1</v>
      </c>
    </row>
    <row r="6" spans="1:64" ht="15" customHeight="1" x14ac:dyDescent="0.15">
      <c r="A6" s="15" t="s">
        <v>2</v>
      </c>
    </row>
    <row r="7" spans="1:64" x14ac:dyDescent="0.15">
      <c r="A7" t="s">
        <v>0</v>
      </c>
      <c r="B7" s="34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9" t="s">
        <v>22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33"/>
      <c r="AA7" s="33"/>
      <c r="AB7" s="33"/>
      <c r="AC7" s="34" t="s">
        <v>36</v>
      </c>
      <c r="AD7" s="35"/>
      <c r="AE7" s="35"/>
    </row>
    <row r="8" spans="1:64" ht="15" customHeight="1" x14ac:dyDescent="0.15">
      <c r="A8" t="s">
        <v>3</v>
      </c>
      <c r="B8" s="39" t="s">
        <v>14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1"/>
      <c r="AF8" s="16"/>
      <c r="AH8" s="36" t="s">
        <v>37</v>
      </c>
      <c r="AI8" s="34" t="s">
        <v>21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x14ac:dyDescent="0.15">
      <c r="A9" t="s">
        <v>0</v>
      </c>
      <c r="B9" s="34" t="s">
        <v>26</v>
      </c>
      <c r="C9" s="35"/>
      <c r="D9" s="35"/>
      <c r="E9" s="34" t="s">
        <v>27</v>
      </c>
      <c r="F9" s="35"/>
      <c r="G9" s="35"/>
      <c r="H9" s="34" t="s">
        <v>28</v>
      </c>
      <c r="I9" s="35"/>
      <c r="J9" s="35"/>
      <c r="K9" s="34" t="s">
        <v>29</v>
      </c>
      <c r="L9" s="35"/>
      <c r="M9" s="35"/>
      <c r="N9" s="34" t="s">
        <v>30</v>
      </c>
      <c r="O9" s="35"/>
      <c r="P9" s="35"/>
      <c r="Q9" s="34" t="s">
        <v>31</v>
      </c>
      <c r="R9" s="35"/>
      <c r="S9" s="35"/>
      <c r="T9" s="34" t="s">
        <v>32</v>
      </c>
      <c r="U9" s="35"/>
      <c r="V9" s="35"/>
      <c r="W9" s="34" t="s">
        <v>33</v>
      </c>
      <c r="X9" s="35"/>
      <c r="Y9" s="35"/>
      <c r="Z9" s="34" t="s">
        <v>34</v>
      </c>
      <c r="AA9" s="35"/>
      <c r="AB9" s="35"/>
      <c r="AC9" s="39" t="s">
        <v>35</v>
      </c>
      <c r="AD9" s="40"/>
      <c r="AE9" s="41"/>
      <c r="AF9" s="14"/>
      <c r="AH9" s="38"/>
      <c r="AI9" s="34" t="s">
        <v>26</v>
      </c>
      <c r="AJ9" s="35"/>
      <c r="AK9" s="35"/>
      <c r="AL9" s="34" t="s">
        <v>27</v>
      </c>
      <c r="AM9" s="35"/>
      <c r="AN9" s="35"/>
      <c r="AO9" s="34" t="s">
        <v>28</v>
      </c>
      <c r="AP9" s="35"/>
      <c r="AQ9" s="35"/>
      <c r="AR9" s="34" t="s">
        <v>29</v>
      </c>
      <c r="AS9" s="35"/>
      <c r="AT9" s="35"/>
      <c r="AU9" s="34" t="s">
        <v>30</v>
      </c>
      <c r="AV9" s="35"/>
      <c r="AW9" s="35"/>
      <c r="AX9" s="34" t="s">
        <v>31</v>
      </c>
      <c r="AY9" s="35"/>
      <c r="AZ9" s="35"/>
      <c r="BA9" s="34" t="s">
        <v>32</v>
      </c>
      <c r="BB9" s="35"/>
      <c r="BC9" s="35"/>
      <c r="BD9" s="34" t="s">
        <v>33</v>
      </c>
      <c r="BE9" s="35"/>
      <c r="BF9" s="35"/>
      <c r="BG9" s="34" t="s">
        <v>34</v>
      </c>
      <c r="BH9" s="35"/>
      <c r="BI9" s="35"/>
      <c r="BJ9" s="39" t="s">
        <v>35</v>
      </c>
      <c r="BK9" s="40"/>
      <c r="BL9" s="41"/>
    </row>
    <row r="10" spans="1:64" ht="15" customHeight="1" x14ac:dyDescent="0.15">
      <c r="A10" t="s">
        <v>4</v>
      </c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</v>
      </c>
      <c r="O10" s="18">
        <v>2</v>
      </c>
      <c r="P10" s="18">
        <v>3</v>
      </c>
      <c r="Q10" s="18">
        <v>4</v>
      </c>
      <c r="R10" s="18">
        <v>5</v>
      </c>
      <c r="S10" s="18">
        <v>6</v>
      </c>
      <c r="T10" s="18">
        <v>7</v>
      </c>
      <c r="U10" s="18">
        <v>8</v>
      </c>
      <c r="V10" s="18">
        <v>9</v>
      </c>
      <c r="W10" s="18">
        <v>10</v>
      </c>
      <c r="X10" s="18">
        <v>11</v>
      </c>
      <c r="Y10" s="18">
        <v>12</v>
      </c>
      <c r="Z10" s="18">
        <v>4</v>
      </c>
      <c r="AA10" s="18">
        <v>5</v>
      </c>
      <c r="AB10" s="18">
        <v>6</v>
      </c>
      <c r="AC10" s="2">
        <v>1</v>
      </c>
      <c r="AD10" s="2">
        <v>2</v>
      </c>
      <c r="AE10" s="2">
        <v>3</v>
      </c>
      <c r="AF10" s="1"/>
      <c r="AH10" s="4"/>
      <c r="AI10" s="8" t="s">
        <v>17</v>
      </c>
      <c r="AJ10" s="8" t="s">
        <v>18</v>
      </c>
      <c r="AK10" s="8" t="s">
        <v>19</v>
      </c>
      <c r="AL10" s="8" t="s">
        <v>17</v>
      </c>
      <c r="AM10" s="8" t="s">
        <v>18</v>
      </c>
      <c r="AN10" s="8" t="s">
        <v>19</v>
      </c>
      <c r="AO10" s="8" t="s">
        <v>17</v>
      </c>
      <c r="AP10" s="8" t="s">
        <v>18</v>
      </c>
      <c r="AQ10" s="8" t="s">
        <v>19</v>
      </c>
      <c r="AR10" s="8" t="s">
        <v>17</v>
      </c>
      <c r="AS10" s="8" t="s">
        <v>18</v>
      </c>
      <c r="AT10" s="8" t="s">
        <v>19</v>
      </c>
      <c r="AU10" s="8" t="s">
        <v>17</v>
      </c>
      <c r="AV10" s="8" t="s">
        <v>18</v>
      </c>
      <c r="AW10" s="8" t="s">
        <v>19</v>
      </c>
      <c r="AX10" s="8" t="s">
        <v>17</v>
      </c>
      <c r="AY10" s="8" t="s">
        <v>18</v>
      </c>
      <c r="AZ10" s="8" t="s">
        <v>19</v>
      </c>
      <c r="BA10" s="8" t="s">
        <v>17</v>
      </c>
      <c r="BB10" s="8" t="s">
        <v>18</v>
      </c>
      <c r="BC10" s="8" t="s">
        <v>19</v>
      </c>
      <c r="BD10" s="8" t="s">
        <v>17</v>
      </c>
      <c r="BE10" s="8" t="s">
        <v>18</v>
      </c>
      <c r="BF10" s="8" t="s">
        <v>19</v>
      </c>
      <c r="BG10" s="8" t="s">
        <v>17</v>
      </c>
      <c r="BH10" s="8" t="s">
        <v>18</v>
      </c>
      <c r="BI10" s="8" t="s">
        <v>19</v>
      </c>
      <c r="BJ10" s="8" t="s">
        <v>17</v>
      </c>
      <c r="BK10" s="8" t="s">
        <v>18</v>
      </c>
      <c r="BL10" s="8" t="s">
        <v>19</v>
      </c>
    </row>
    <row r="11" spans="1:64" ht="15" customHeight="1" x14ac:dyDescent="0.15">
      <c r="A11" t="s">
        <v>5</v>
      </c>
      <c r="B11" s="3">
        <v>9.9199999999999997E-2</v>
      </c>
      <c r="C11" s="3">
        <v>7.0199999999999999E-2</v>
      </c>
      <c r="D11" s="3">
        <v>6.3100000000000003E-2</v>
      </c>
      <c r="E11" s="3">
        <v>0.12180000000000001</v>
      </c>
      <c r="F11" s="3">
        <v>7.3599999999999999E-2</v>
      </c>
      <c r="G11" s="3">
        <v>7.9500000000000001E-2</v>
      </c>
      <c r="H11" s="3">
        <v>7.0400000000000004E-2</v>
      </c>
      <c r="I11" s="3">
        <v>0.20263</v>
      </c>
      <c r="J11" s="3">
        <v>0.11061</v>
      </c>
      <c r="K11" s="3">
        <v>8.2600000000000007E-2</v>
      </c>
      <c r="L11" s="3">
        <v>7.2099999999999997E-2</v>
      </c>
      <c r="M11" s="3">
        <v>0.08</v>
      </c>
      <c r="N11" s="3">
        <v>0.216</v>
      </c>
      <c r="O11" s="3">
        <v>0.2165</v>
      </c>
      <c r="P11" s="3">
        <v>0.22616</v>
      </c>
      <c r="Q11" s="3">
        <v>5.45E-2</v>
      </c>
      <c r="R11" s="3">
        <v>0.24809999999999999</v>
      </c>
      <c r="S11" s="3">
        <v>5.4300000000000001E-2</v>
      </c>
      <c r="T11" s="3">
        <v>6.8000000000000005E-2</v>
      </c>
      <c r="U11" s="3">
        <v>0.06</v>
      </c>
      <c r="V11" s="3">
        <v>6.5310000000000007E-2</v>
      </c>
      <c r="W11" s="3">
        <v>7.6399999999999996E-2</v>
      </c>
      <c r="X11" s="3">
        <v>0.09</v>
      </c>
      <c r="Y11" s="3">
        <v>0.16250000000000001</v>
      </c>
      <c r="Z11" s="3">
        <v>0.42280000000000001</v>
      </c>
      <c r="AA11" s="3">
        <v>0.42988999999999999</v>
      </c>
      <c r="AB11" s="3">
        <v>0.4158</v>
      </c>
      <c r="AC11" s="3">
        <v>0.98540000000000005</v>
      </c>
      <c r="AD11" s="3">
        <v>1.0214000000000001</v>
      </c>
      <c r="AE11" s="3">
        <v>0.97960000000000003</v>
      </c>
      <c r="AF11" s="17"/>
      <c r="AH11" s="4">
        <v>5</v>
      </c>
      <c r="AI11" s="6">
        <f>B11-B25</f>
        <v>2.0799999999999999E-2</v>
      </c>
      <c r="AJ11" s="6">
        <f>C11-C25</f>
        <v>1.2999999999999998E-2</v>
      </c>
      <c r="AK11" s="6">
        <f>D11-D25</f>
        <v>1.0800000000000004E-2</v>
      </c>
      <c r="AL11" s="6">
        <f>E11-E25</f>
        <v>2.0600000000000007E-2</v>
      </c>
      <c r="AM11" s="6">
        <f>F11-F25</f>
        <v>1.38E-2</v>
      </c>
      <c r="AN11" s="6">
        <f>G11-G25</f>
        <v>1.55E-2</v>
      </c>
      <c r="AO11" s="6">
        <f>H11-H25</f>
        <v>1.5100000000000002E-2</v>
      </c>
      <c r="AP11" s="6">
        <f>I11-I25</f>
        <v>3.3299999999999996E-3</v>
      </c>
      <c r="AQ11" s="6">
        <f>J11-J25</f>
        <v>1.6810000000000005E-2</v>
      </c>
      <c r="AR11" s="6">
        <f>K11-K25</f>
        <v>1.7200000000000007E-2</v>
      </c>
      <c r="AS11" s="6">
        <f>L11-L25</f>
        <v>1.6899999999999998E-2</v>
      </c>
      <c r="AT11" s="6">
        <f>M11-M25</f>
        <v>1.9599999999999999E-2</v>
      </c>
      <c r="AU11" s="6">
        <f>N11-N25</f>
        <v>6.5700000000000008E-2</v>
      </c>
      <c r="AV11" s="6">
        <f>O11-O25</f>
        <v>8.199999999999999E-2</v>
      </c>
      <c r="AW11" s="6">
        <f>P11-P25</f>
        <v>0.11396000000000001</v>
      </c>
      <c r="AX11" s="6">
        <f t="shared" ref="AX11:BL18" si="0">Q11-Q25</f>
        <v>9.3999999999999986E-3</v>
      </c>
      <c r="AY11" s="6">
        <f t="shared" si="0"/>
        <v>1.5199999999999991E-2</v>
      </c>
      <c r="AZ11" s="6">
        <f t="shared" si="0"/>
        <v>8.6000000000000035E-3</v>
      </c>
      <c r="BA11" s="6">
        <f t="shared" si="0"/>
        <v>2.3800000000000002E-2</v>
      </c>
      <c r="BB11" s="6">
        <f t="shared" si="0"/>
        <v>1.5399999999999997E-2</v>
      </c>
      <c r="BC11" s="6">
        <f t="shared" si="0"/>
        <v>1.7110000000000007E-2</v>
      </c>
      <c r="BD11" s="6">
        <f t="shared" si="0"/>
        <v>1.9899999999999994E-2</v>
      </c>
      <c r="BE11" s="6">
        <f t="shared" si="0"/>
        <v>3.3099999999999997E-2</v>
      </c>
      <c r="BF11" s="6">
        <f t="shared" si="0"/>
        <v>1.4399999999999996E-2</v>
      </c>
      <c r="BG11" s="6">
        <f t="shared" si="0"/>
        <v>0.31469999999999998</v>
      </c>
      <c r="BH11" s="6">
        <f t="shared" si="0"/>
        <v>0.35788999999999999</v>
      </c>
      <c r="BI11" s="6">
        <f t="shared" si="0"/>
        <v>0.33629999999999999</v>
      </c>
      <c r="BJ11" s="6">
        <f t="shared" si="0"/>
        <v>0.85210000000000008</v>
      </c>
      <c r="BK11" s="6">
        <f t="shared" si="0"/>
        <v>0.88240000000000007</v>
      </c>
      <c r="BL11" s="6">
        <f t="shared" si="0"/>
        <v>0.84660000000000002</v>
      </c>
    </row>
    <row r="12" spans="1:64" ht="15" customHeight="1" x14ac:dyDescent="0.15">
      <c r="A12" t="s">
        <v>6</v>
      </c>
      <c r="B12" s="3">
        <v>6.7000000000000004E-2</v>
      </c>
      <c r="C12" s="3">
        <v>7.6999999999999999E-2</v>
      </c>
      <c r="D12" s="3">
        <v>6.3E-2</v>
      </c>
      <c r="E12" s="3">
        <v>0.10249999999999999</v>
      </c>
      <c r="F12" s="3">
        <v>0.1</v>
      </c>
      <c r="G12" s="3">
        <v>0.13780000000000001</v>
      </c>
      <c r="H12" s="3">
        <v>6.25E-2</v>
      </c>
      <c r="I12" s="3">
        <v>7.5200000000000003E-2</v>
      </c>
      <c r="J12" s="3">
        <v>6.13E-2</v>
      </c>
      <c r="K12" s="3">
        <v>6.5199999999999994E-2</v>
      </c>
      <c r="L12" s="3">
        <v>0.06</v>
      </c>
      <c r="M12" s="3">
        <v>6.7000000000000004E-2</v>
      </c>
      <c r="N12" s="3">
        <v>0.2712</v>
      </c>
      <c r="O12" s="3">
        <v>0.27999000000000002</v>
      </c>
      <c r="P12" s="3">
        <v>0.28059000000000001</v>
      </c>
      <c r="Q12" s="3">
        <v>6.93E-2</v>
      </c>
      <c r="R12" s="3">
        <v>7.4899999999999994E-2</v>
      </c>
      <c r="S12" s="3">
        <v>5.3499999999999999E-2</v>
      </c>
      <c r="T12" s="3">
        <v>5.8099999999999999E-2</v>
      </c>
      <c r="U12" s="3">
        <v>6.0299999999999999E-2</v>
      </c>
      <c r="V12" s="3">
        <v>6.6299999999999998E-2</v>
      </c>
      <c r="W12" s="3">
        <v>0.1623</v>
      </c>
      <c r="X12" s="3">
        <v>0.16880000000000001</v>
      </c>
      <c r="Y12" s="3">
        <v>0.16039999999999999</v>
      </c>
      <c r="Z12" s="3">
        <v>0.78019000000000005</v>
      </c>
      <c r="AA12" s="3">
        <v>0.77710000000000001</v>
      </c>
      <c r="AB12" s="3">
        <v>0.76329999999999998</v>
      </c>
      <c r="AC12" s="3">
        <v>0.69110000000000005</v>
      </c>
      <c r="AD12" s="3">
        <v>0.71789999999999998</v>
      </c>
      <c r="AE12" s="3">
        <v>0.58799999999999997</v>
      </c>
      <c r="AF12" s="17"/>
      <c r="AH12" s="4">
        <f>AH11/2</f>
        <v>2.5</v>
      </c>
      <c r="AI12" s="6">
        <f>B12-B26</f>
        <v>1.2400000000000001E-2</v>
      </c>
      <c r="AJ12" s="6">
        <f>C12-C26</f>
        <v>1.4499999999999999E-2</v>
      </c>
      <c r="AK12" s="6">
        <f>D12-D26</f>
        <v>1.1099999999999999E-2</v>
      </c>
      <c r="AL12" s="6">
        <f>E12-E26</f>
        <v>1.6999999999999987E-2</v>
      </c>
      <c r="AM12" s="6">
        <f>F12-F26</f>
        <v>1.5600000000000003E-2</v>
      </c>
      <c r="AN12" s="6">
        <f>G12-G26</f>
        <v>2.3800000000000002E-2</v>
      </c>
      <c r="AO12" s="6">
        <f>H12-H26</f>
        <v>9.1999999999999998E-3</v>
      </c>
      <c r="AP12" s="6">
        <f>I12-I26</f>
        <v>1.2800000000000006E-2</v>
      </c>
      <c r="AQ12" s="6">
        <f>J12-J26</f>
        <v>1.09E-2</v>
      </c>
      <c r="AR12" s="6">
        <f>K12-K26</f>
        <v>1.2999999999999991E-2</v>
      </c>
      <c r="AS12" s="6">
        <f>L12-L26</f>
        <v>1.0700000000000001E-2</v>
      </c>
      <c r="AT12" s="6">
        <f>M12-M26</f>
        <v>1.2800000000000006E-2</v>
      </c>
      <c r="AU12" s="6">
        <f t="shared" ref="AU12:AW18" si="1">N12-N26</f>
        <v>0.10969999999999999</v>
      </c>
      <c r="AV12" s="6">
        <f t="shared" si="1"/>
        <v>0.14649000000000001</v>
      </c>
      <c r="AW12" s="6">
        <f t="shared" si="1"/>
        <v>0.13739000000000001</v>
      </c>
      <c r="AX12" s="6">
        <f t="shared" si="0"/>
        <v>1.4800000000000001E-2</v>
      </c>
      <c r="AY12" s="6">
        <f t="shared" si="0"/>
        <v>1.5899999999999997E-2</v>
      </c>
      <c r="AZ12" s="6">
        <f t="shared" si="0"/>
        <v>9.7000000000000003E-3</v>
      </c>
      <c r="BA12" s="6">
        <f t="shared" si="0"/>
        <v>1.1799999999999998E-2</v>
      </c>
      <c r="BB12" s="6">
        <f t="shared" si="0"/>
        <v>1.2900000000000002E-2</v>
      </c>
      <c r="BC12" s="6">
        <f t="shared" si="0"/>
        <v>1.72E-2</v>
      </c>
      <c r="BD12" s="6">
        <f t="shared" si="0"/>
        <v>8.9800000000000005E-2</v>
      </c>
      <c r="BE12" s="6">
        <f t="shared" si="0"/>
        <v>9.98E-2</v>
      </c>
      <c r="BF12" s="6">
        <f t="shared" si="0"/>
        <v>9.799999999999999E-2</v>
      </c>
      <c r="BG12" s="6">
        <f t="shared" si="0"/>
        <v>0.63969000000000009</v>
      </c>
      <c r="BH12" s="6">
        <f t="shared" si="0"/>
        <v>0.65029999999999999</v>
      </c>
      <c r="BI12" s="6">
        <f t="shared" si="0"/>
        <v>0.64139999999999997</v>
      </c>
      <c r="BJ12" s="6">
        <f t="shared" si="0"/>
        <v>0.59150000000000003</v>
      </c>
      <c r="BK12" s="6">
        <f t="shared" si="0"/>
        <v>0.61549999999999994</v>
      </c>
      <c r="BL12" s="6">
        <f>AE12-AE26</f>
        <v>0.49749999999999994</v>
      </c>
    </row>
    <row r="13" spans="1:64" ht="15" customHeight="1" x14ac:dyDescent="0.15">
      <c r="A13" t="s">
        <v>7</v>
      </c>
      <c r="B13" s="3">
        <v>0.1094</v>
      </c>
      <c r="C13" s="3">
        <v>0.115</v>
      </c>
      <c r="D13" s="3">
        <v>0.11772000000000001</v>
      </c>
      <c r="E13" s="3">
        <v>0.1807</v>
      </c>
      <c r="F13" s="3">
        <v>0.13109999999999999</v>
      </c>
      <c r="G13" s="3">
        <v>0.15279999999999999</v>
      </c>
      <c r="H13" s="3">
        <v>0.1216</v>
      </c>
      <c r="I13" s="3">
        <v>0.10349999999999999</v>
      </c>
      <c r="J13" s="3">
        <v>6.9099999999999995E-2</v>
      </c>
      <c r="K13" s="3">
        <v>8.5300000000000001E-2</v>
      </c>
      <c r="L13" s="3">
        <v>7.6999999999999999E-2</v>
      </c>
      <c r="M13" s="3">
        <v>6.6799999999999998E-2</v>
      </c>
      <c r="N13" s="3">
        <v>0.32406000000000001</v>
      </c>
      <c r="O13" s="3">
        <v>0.32629999999999998</v>
      </c>
      <c r="P13" s="3">
        <v>0.31993300000000002</v>
      </c>
      <c r="Q13" s="3">
        <v>0.1004</v>
      </c>
      <c r="R13" s="3">
        <v>0.10952000000000001</v>
      </c>
      <c r="S13" s="3">
        <v>9.4299999999999995E-2</v>
      </c>
      <c r="T13" s="3">
        <v>0.3221</v>
      </c>
      <c r="U13" s="3">
        <v>0.33239999999999997</v>
      </c>
      <c r="V13" s="3">
        <v>0.3246</v>
      </c>
      <c r="W13" s="3">
        <v>0.44140000000000001</v>
      </c>
      <c r="X13" s="3">
        <v>0.4536</v>
      </c>
      <c r="Y13" s="3">
        <v>0.45227000000000001</v>
      </c>
      <c r="Z13" s="3">
        <v>0.78620999999999996</v>
      </c>
      <c r="AA13" s="3">
        <v>0.77490000000000003</v>
      </c>
      <c r="AB13" s="3">
        <v>0.7732</v>
      </c>
      <c r="AC13" s="42"/>
      <c r="AD13" s="42"/>
      <c r="AE13" s="42"/>
      <c r="AF13" s="17"/>
      <c r="AH13" s="4">
        <f>AH12/2</f>
        <v>1.25</v>
      </c>
      <c r="AI13" s="6">
        <f>B13-B27</f>
        <v>2.3699999999999999E-2</v>
      </c>
      <c r="AJ13" s="6">
        <f>C13-C27</f>
        <v>4.1900000000000007E-2</v>
      </c>
      <c r="AK13" s="6">
        <f>D13-D27</f>
        <v>4.2720000000000008E-2</v>
      </c>
      <c r="AL13" s="6">
        <f>E13-E27</f>
        <v>2.3900000000000005E-2</v>
      </c>
      <c r="AM13" s="6">
        <f>F13-F27</f>
        <v>1.8199999999999994E-2</v>
      </c>
      <c r="AN13" s="6">
        <f>G13-G27</f>
        <v>2.3099999999999982E-2</v>
      </c>
      <c r="AO13" s="6">
        <f>H13-H27</f>
        <v>1.6600000000000004E-2</v>
      </c>
      <c r="AP13" s="6">
        <f>I13-I27</f>
        <v>1.3999999999999999E-2</v>
      </c>
      <c r="AQ13" s="6">
        <f>J13-J27</f>
        <v>1.0099999999999998E-2</v>
      </c>
      <c r="AR13" s="6">
        <f>K13-K27</f>
        <v>1.89E-2</v>
      </c>
      <c r="AS13" s="6">
        <f>L13-L27</f>
        <v>1.4399999999999996E-2</v>
      </c>
      <c r="AT13" s="6">
        <f>M13-M27</f>
        <v>1.2799999999999999E-2</v>
      </c>
      <c r="AU13" s="6">
        <f t="shared" si="1"/>
        <v>0.15706000000000001</v>
      </c>
      <c r="AV13" s="6">
        <f t="shared" si="1"/>
        <v>0.15399999999999997</v>
      </c>
      <c r="AW13" s="6">
        <f t="shared" si="1"/>
        <v>0.16423300000000002</v>
      </c>
      <c r="AX13" s="6">
        <f t="shared" si="0"/>
        <v>4.9000000000000002E-2</v>
      </c>
      <c r="AY13" s="6">
        <f t="shared" si="0"/>
        <v>4.5620000000000008E-2</v>
      </c>
      <c r="AZ13" s="6">
        <f t="shared" si="0"/>
        <v>4.7899999999999998E-2</v>
      </c>
      <c r="BA13" s="6">
        <f t="shared" si="0"/>
        <v>0.26150000000000001</v>
      </c>
      <c r="BB13" s="6">
        <f t="shared" si="0"/>
        <v>0.27349999999999997</v>
      </c>
      <c r="BC13" s="6">
        <f t="shared" si="0"/>
        <v>0.25090000000000001</v>
      </c>
      <c r="BD13" s="6">
        <f t="shared" si="0"/>
        <v>0.37520000000000003</v>
      </c>
      <c r="BE13" s="6">
        <f t="shared" si="0"/>
        <v>0.36509999999999998</v>
      </c>
      <c r="BF13" s="6">
        <f t="shared" si="0"/>
        <v>0.36147000000000001</v>
      </c>
      <c r="BG13" s="6">
        <f t="shared" si="0"/>
        <v>0.64990999999999999</v>
      </c>
      <c r="BH13" s="6">
        <f t="shared" si="0"/>
        <v>0.64960000000000007</v>
      </c>
      <c r="BI13" s="6">
        <f t="shared" si="0"/>
        <v>0.65239999999999998</v>
      </c>
      <c r="BJ13" s="6"/>
      <c r="BK13" s="6"/>
      <c r="BL13" s="6"/>
    </row>
    <row r="14" spans="1:64" ht="15" customHeight="1" x14ac:dyDescent="0.15">
      <c r="A14" t="s">
        <v>8</v>
      </c>
      <c r="B14" s="3">
        <v>0.1573</v>
      </c>
      <c r="C14" s="3">
        <v>0.15217700000000001</v>
      </c>
      <c r="D14" s="3">
        <v>0.17216200000000001</v>
      </c>
      <c r="E14" s="3">
        <v>0.1125</v>
      </c>
      <c r="F14" s="3">
        <v>8.2400000000000001E-2</v>
      </c>
      <c r="G14" s="3">
        <v>9.9000000000000005E-2</v>
      </c>
      <c r="H14" s="3">
        <v>0.1115</v>
      </c>
      <c r="I14" s="3">
        <v>7.8899999999999998E-2</v>
      </c>
      <c r="J14" s="3">
        <v>7.5700000000000003E-2</v>
      </c>
      <c r="K14" s="3">
        <v>0.13200000000000001</v>
      </c>
      <c r="L14" s="3">
        <v>0.1721</v>
      </c>
      <c r="M14" s="3">
        <v>0.13800000000000001</v>
      </c>
      <c r="N14" s="3">
        <v>0.68899999999999995</v>
      </c>
      <c r="O14" s="3">
        <v>0.64500000000000002</v>
      </c>
      <c r="P14" s="3">
        <v>0.65214899999999998</v>
      </c>
      <c r="Q14" s="3">
        <v>0.32929999999999998</v>
      </c>
      <c r="R14" s="3">
        <v>0.3211</v>
      </c>
      <c r="S14" s="3">
        <v>0.32906999999999997</v>
      </c>
      <c r="T14" s="3">
        <v>0.45889999999999997</v>
      </c>
      <c r="U14" s="3">
        <v>0.45</v>
      </c>
      <c r="V14" s="3">
        <v>0.4506</v>
      </c>
      <c r="W14" s="3">
        <v>0.55169999999999997</v>
      </c>
      <c r="X14" s="3">
        <v>0.53391</v>
      </c>
      <c r="Y14" s="3">
        <v>0.55000000000000004</v>
      </c>
      <c r="Z14" s="3">
        <v>0.7248</v>
      </c>
      <c r="AA14" s="3">
        <v>0.76080000000000003</v>
      </c>
      <c r="AB14" s="3">
        <v>0.78080000000000005</v>
      </c>
      <c r="AC14" s="42"/>
      <c r="AD14" s="42"/>
      <c r="AE14" s="42"/>
      <c r="AF14" s="17"/>
      <c r="AH14" s="4">
        <f t="shared" ref="AH14:AH16" si="2">AH13/2</f>
        <v>0.625</v>
      </c>
      <c r="AI14" s="6">
        <f>B14-B28</f>
        <v>7.1499999999999994E-2</v>
      </c>
      <c r="AJ14" s="6">
        <f>C14-C28</f>
        <v>6.8277000000000004E-2</v>
      </c>
      <c r="AK14" s="6">
        <f>D14-D28</f>
        <v>6.2062000000000006E-2</v>
      </c>
      <c r="AL14" s="6">
        <f>E14-E28</f>
        <v>1.9400000000000001E-2</v>
      </c>
      <c r="AM14" s="6">
        <f>F14-F28</f>
        <v>1.4600000000000002E-2</v>
      </c>
      <c r="AN14" s="6">
        <f>G14-G28</f>
        <v>1.7200000000000007E-2</v>
      </c>
      <c r="AO14" s="6">
        <f>H14-H28</f>
        <v>2.6999999999999996E-2</v>
      </c>
      <c r="AP14" s="6">
        <f>I14-I28</f>
        <v>2.0899999999999995E-2</v>
      </c>
      <c r="AQ14" s="6">
        <f>J14-J28</f>
        <v>2.4300000000000002E-2</v>
      </c>
      <c r="AR14" s="6">
        <f>K14-K28</f>
        <v>7.1200000000000013E-2</v>
      </c>
      <c r="AS14" s="6">
        <f>L14-L28</f>
        <v>0.12429999999999999</v>
      </c>
      <c r="AT14" s="6">
        <f>M14-M28</f>
        <v>6.2500000000000014E-2</v>
      </c>
      <c r="AU14" s="6">
        <f t="shared" si="1"/>
        <v>0.46979999999999994</v>
      </c>
      <c r="AV14" s="6">
        <f t="shared" si="1"/>
        <v>0.42400000000000004</v>
      </c>
      <c r="AW14" s="6">
        <f t="shared" si="1"/>
        <v>0.44594899999999998</v>
      </c>
      <c r="AX14" s="6">
        <f t="shared" si="0"/>
        <v>0.24269999999999997</v>
      </c>
      <c r="AY14" s="6">
        <f t="shared" si="0"/>
        <v>0.2049</v>
      </c>
      <c r="AZ14" s="6">
        <f t="shared" si="0"/>
        <v>0.23356999999999997</v>
      </c>
      <c r="BA14" s="6">
        <f t="shared" si="0"/>
        <v>0.33489999999999998</v>
      </c>
      <c r="BB14" s="6">
        <f t="shared" si="0"/>
        <v>0.32869999999999999</v>
      </c>
      <c r="BC14" s="6">
        <f t="shared" si="0"/>
        <v>0.31030000000000002</v>
      </c>
      <c r="BD14" s="6">
        <f t="shared" si="0"/>
        <v>0.42959999999999998</v>
      </c>
      <c r="BE14" s="6">
        <f t="shared" si="0"/>
        <v>0.38051000000000001</v>
      </c>
      <c r="BF14" s="6">
        <f t="shared" si="0"/>
        <v>0.39220000000000005</v>
      </c>
      <c r="BG14" s="6">
        <f t="shared" si="0"/>
        <v>0.62</v>
      </c>
      <c r="BH14" s="6">
        <f t="shared" si="0"/>
        <v>0.62630000000000008</v>
      </c>
      <c r="BI14" s="6">
        <f t="shared" si="0"/>
        <v>0.64150000000000007</v>
      </c>
      <c r="BJ14" s="6"/>
      <c r="BK14" s="6"/>
      <c r="BL14" s="6"/>
    </row>
    <row r="15" spans="1:64" ht="15" customHeight="1" x14ac:dyDescent="0.15">
      <c r="A15" t="s">
        <v>9</v>
      </c>
      <c r="B15" s="3">
        <v>0.32769999999999999</v>
      </c>
      <c r="C15" s="3">
        <v>0.32734799999999997</v>
      </c>
      <c r="D15" s="3">
        <v>0.327378</v>
      </c>
      <c r="E15" s="3">
        <v>7.9600000000000004E-2</v>
      </c>
      <c r="F15" s="3">
        <v>0.1153</v>
      </c>
      <c r="G15" s="3">
        <v>0.12759999999999999</v>
      </c>
      <c r="H15" s="3">
        <v>0.12368999999999999</v>
      </c>
      <c r="I15" s="3">
        <v>0.13213</v>
      </c>
      <c r="J15" s="3">
        <v>0.14355999999999999</v>
      </c>
      <c r="K15" s="3">
        <v>0.49259999999999998</v>
      </c>
      <c r="L15" s="3">
        <v>0.68889999999999996</v>
      </c>
      <c r="M15" s="3">
        <v>0.68820000000000003</v>
      </c>
      <c r="N15" s="3">
        <v>0.79930000000000001</v>
      </c>
      <c r="O15" s="3">
        <v>0.77659999999999996</v>
      </c>
      <c r="P15" s="3">
        <v>0.72446999999999995</v>
      </c>
      <c r="Q15" s="3">
        <v>0.56679999999999997</v>
      </c>
      <c r="R15" s="3">
        <v>0.58230000000000004</v>
      </c>
      <c r="S15" s="3">
        <v>0.56820000000000004</v>
      </c>
      <c r="T15" s="3">
        <v>0.83909999999999996</v>
      </c>
      <c r="U15" s="3">
        <v>0.89710000000000001</v>
      </c>
      <c r="V15" s="3">
        <v>0.90859999999999996</v>
      </c>
      <c r="W15" s="3">
        <v>0.85109999999999997</v>
      </c>
      <c r="X15" s="3">
        <v>0.84975999999999996</v>
      </c>
      <c r="Y15" s="3">
        <v>0.84087999999999996</v>
      </c>
      <c r="Z15" s="3">
        <v>0.7772</v>
      </c>
      <c r="AA15" s="3">
        <v>0.74160000000000004</v>
      </c>
      <c r="AB15" s="3">
        <v>0.74350000000000005</v>
      </c>
      <c r="AC15" s="42"/>
      <c r="AD15" s="42"/>
      <c r="AE15" s="42"/>
      <c r="AF15" s="17"/>
      <c r="AH15" s="5">
        <f t="shared" si="2"/>
        <v>0.3125</v>
      </c>
      <c r="AI15" s="6">
        <f>B15-B29</f>
        <v>0.20779999999999998</v>
      </c>
      <c r="AJ15" s="6">
        <f>C15-C29</f>
        <v>0.20014799999999996</v>
      </c>
      <c r="AK15" s="6">
        <f>D15-D29</f>
        <v>0.201178</v>
      </c>
      <c r="AL15" s="6">
        <f>E15-E29</f>
        <v>2.6400000000000007E-2</v>
      </c>
      <c r="AM15" s="6">
        <f>F15-F29</f>
        <v>5.2999999999999999E-2</v>
      </c>
      <c r="AN15" s="6">
        <f>G15-G29</f>
        <v>5.6899999999999992E-2</v>
      </c>
      <c r="AO15" s="6">
        <f>H15-H29</f>
        <v>4.5089999999999991E-2</v>
      </c>
      <c r="AP15" s="6">
        <f>I15-I29</f>
        <v>4.5130000000000003E-2</v>
      </c>
      <c r="AQ15" s="6">
        <f>J15-J29</f>
        <v>3.7559999999999996E-2</v>
      </c>
      <c r="AR15" s="6">
        <f>K15-K29</f>
        <v>0.38869999999999999</v>
      </c>
      <c r="AS15" s="6">
        <f>L15-L29</f>
        <v>0.57069999999999999</v>
      </c>
      <c r="AT15" s="6">
        <f>M15-M29</f>
        <v>0.56400000000000006</v>
      </c>
      <c r="AU15" s="6">
        <f t="shared" si="1"/>
        <v>0.62009999999999998</v>
      </c>
      <c r="AV15" s="6">
        <f t="shared" si="1"/>
        <v>0.60539999999999994</v>
      </c>
      <c r="AW15" s="6">
        <f t="shared" si="1"/>
        <v>0.54526999999999992</v>
      </c>
      <c r="AX15" s="6">
        <f t="shared" si="0"/>
        <v>0.43679999999999997</v>
      </c>
      <c r="AY15" s="6">
        <f t="shared" si="0"/>
        <v>0.44090000000000007</v>
      </c>
      <c r="AZ15" s="6">
        <f t="shared" si="0"/>
        <v>0.44100000000000006</v>
      </c>
      <c r="BA15" s="6">
        <f t="shared" si="0"/>
        <v>0.68619999999999992</v>
      </c>
      <c r="BB15" s="6">
        <f t="shared" si="0"/>
        <v>0.74119999999999997</v>
      </c>
      <c r="BC15" s="6">
        <f t="shared" si="0"/>
        <v>0.74649999999999994</v>
      </c>
      <c r="BD15" s="6">
        <f t="shared" si="0"/>
        <v>0.69589999999999996</v>
      </c>
      <c r="BE15" s="6">
        <f t="shared" si="0"/>
        <v>0.68315999999999999</v>
      </c>
      <c r="BF15" s="6">
        <f t="shared" si="0"/>
        <v>0.67798000000000003</v>
      </c>
      <c r="BG15" s="6">
        <f t="shared" si="0"/>
        <v>0.66239999999999999</v>
      </c>
      <c r="BH15" s="6">
        <f t="shared" si="0"/>
        <v>0.6342000000000001</v>
      </c>
      <c r="BI15" s="6">
        <f t="shared" si="0"/>
        <v>0.6382000000000001</v>
      </c>
      <c r="BJ15" s="6"/>
      <c r="BK15" s="6"/>
      <c r="BL15" s="6"/>
    </row>
    <row r="16" spans="1:64" ht="15" customHeight="1" x14ac:dyDescent="0.15">
      <c r="A16" t="s">
        <v>10</v>
      </c>
      <c r="B16" s="3">
        <v>0.871</v>
      </c>
      <c r="C16" s="3">
        <v>0.87613300000000005</v>
      </c>
      <c r="D16" s="3">
        <v>0.87614599999999998</v>
      </c>
      <c r="E16" s="3">
        <v>0.3014</v>
      </c>
      <c r="F16" s="3">
        <v>0.30930999999999997</v>
      </c>
      <c r="G16" s="3">
        <v>0.30417</v>
      </c>
      <c r="H16" s="3">
        <v>0.53849999999999998</v>
      </c>
      <c r="I16" s="3">
        <v>0.53810000000000002</v>
      </c>
      <c r="J16" s="3">
        <v>0.51219999999999999</v>
      </c>
      <c r="K16" s="3">
        <v>0.82374999999999998</v>
      </c>
      <c r="L16" s="63">
        <v>0.81788000000000005</v>
      </c>
      <c r="M16" s="3">
        <v>0.73551</v>
      </c>
      <c r="N16" s="3">
        <v>0.83653999999999995</v>
      </c>
      <c r="O16" s="3">
        <v>0.82713000000000003</v>
      </c>
      <c r="P16" s="3">
        <v>0.82135000000000002</v>
      </c>
      <c r="Q16" s="3">
        <v>0.76529999999999998</v>
      </c>
      <c r="R16" s="3">
        <v>0.81671000000000005</v>
      </c>
      <c r="S16" s="3">
        <v>0.82674999999999998</v>
      </c>
      <c r="T16" s="3">
        <v>1.0289999999999999</v>
      </c>
      <c r="U16" s="3">
        <v>1.0226200000000001</v>
      </c>
      <c r="V16" s="3">
        <v>1.0967</v>
      </c>
      <c r="W16" s="3">
        <v>0.92398999999999998</v>
      </c>
      <c r="X16" s="3">
        <v>0.91871999999999998</v>
      </c>
      <c r="Y16" s="3">
        <v>0.91796999999999995</v>
      </c>
      <c r="Z16" s="3">
        <v>0.75960000000000005</v>
      </c>
      <c r="AA16" s="3">
        <v>0.72250000000000003</v>
      </c>
      <c r="AB16" s="3">
        <v>0.7349</v>
      </c>
      <c r="AC16" s="42"/>
      <c r="AD16" s="42"/>
      <c r="AE16" s="42"/>
      <c r="AF16" s="17"/>
      <c r="AH16" s="5">
        <f t="shared" si="2"/>
        <v>0.15625</v>
      </c>
      <c r="AI16" s="6">
        <f>B16-B30</f>
        <v>0.70899999999999996</v>
      </c>
      <c r="AJ16" s="6">
        <f>C16-C30</f>
        <v>0.71943299999999999</v>
      </c>
      <c r="AK16" s="6">
        <f>D16-D30</f>
        <v>0.71844599999999992</v>
      </c>
      <c r="AL16" s="6">
        <f>E16-E30</f>
        <v>0.2157</v>
      </c>
      <c r="AM16" s="6">
        <f>F16-F30</f>
        <v>0.20280999999999999</v>
      </c>
      <c r="AN16" s="6">
        <f>G16-G30</f>
        <v>0.19946999999999998</v>
      </c>
      <c r="AO16" s="6">
        <f>H16-H30</f>
        <v>0.40389999999999998</v>
      </c>
      <c r="AP16" s="6">
        <f>I16-I30</f>
        <v>0.3972</v>
      </c>
      <c r="AQ16" s="6">
        <f>J16-J30</f>
        <v>0.3609</v>
      </c>
      <c r="AR16" s="6">
        <f>K16-K30</f>
        <v>0.66444999999999999</v>
      </c>
      <c r="AS16" s="6">
        <f>L16-L30</f>
        <v>0.64748000000000006</v>
      </c>
      <c r="AT16" s="6">
        <f>M16-M30</f>
        <v>0.55420999999999998</v>
      </c>
      <c r="AU16" s="6">
        <f t="shared" si="1"/>
        <v>0.6565399999999999</v>
      </c>
      <c r="AV16" s="6">
        <f t="shared" si="1"/>
        <v>0.65663000000000005</v>
      </c>
      <c r="AW16" s="6">
        <f t="shared" si="1"/>
        <v>0.65095000000000003</v>
      </c>
      <c r="AX16" s="6">
        <f t="shared" si="0"/>
        <v>0.60699999999999998</v>
      </c>
      <c r="AY16" s="6">
        <f t="shared" si="0"/>
        <v>0.6529100000000001</v>
      </c>
      <c r="AZ16" s="6">
        <f t="shared" si="0"/>
        <v>0.66044999999999998</v>
      </c>
      <c r="BA16" s="6">
        <f t="shared" si="0"/>
        <v>0.85219999999999985</v>
      </c>
      <c r="BB16" s="6">
        <f t="shared" si="0"/>
        <v>0.85202000000000011</v>
      </c>
      <c r="BC16" s="6">
        <f t="shared" si="0"/>
        <v>0.93500000000000005</v>
      </c>
      <c r="BD16" s="6">
        <f t="shared" si="0"/>
        <v>0.75618999999999992</v>
      </c>
      <c r="BE16" s="6">
        <f t="shared" si="0"/>
        <v>0.75651999999999997</v>
      </c>
      <c r="BF16" s="6">
        <f t="shared" si="0"/>
        <v>0.75256999999999996</v>
      </c>
      <c r="BG16" s="6">
        <f t="shared" si="0"/>
        <v>0.65380000000000005</v>
      </c>
      <c r="BH16" s="6">
        <f t="shared" si="0"/>
        <v>0.61770000000000003</v>
      </c>
      <c r="BI16" s="6">
        <f t="shared" si="0"/>
        <v>0.63129999999999997</v>
      </c>
      <c r="BJ16" s="6"/>
      <c r="BK16" s="6"/>
      <c r="BL16" s="6"/>
    </row>
    <row r="17" spans="1:79" ht="15" customHeight="1" x14ac:dyDescent="0.15">
      <c r="A17" t="s">
        <v>11</v>
      </c>
      <c r="B17" s="3">
        <v>0.94115000000000004</v>
      </c>
      <c r="C17" s="3">
        <v>0.9415</v>
      </c>
      <c r="D17" s="3">
        <v>0.90490000000000004</v>
      </c>
      <c r="E17" s="3">
        <v>0.56230000000000002</v>
      </c>
      <c r="F17" s="3">
        <v>0.51829999999999998</v>
      </c>
      <c r="G17" s="3">
        <v>0.55200000000000005</v>
      </c>
      <c r="H17" s="3">
        <v>0.78149999999999997</v>
      </c>
      <c r="I17" s="3">
        <v>0.74870000000000003</v>
      </c>
      <c r="J17" s="3">
        <v>0.74233000000000005</v>
      </c>
      <c r="K17" s="3">
        <v>0.88</v>
      </c>
      <c r="L17" s="3">
        <v>0.88392499999999996</v>
      </c>
      <c r="M17" s="3">
        <v>0.87467600000000001</v>
      </c>
      <c r="N17" s="3">
        <v>0.98197000000000001</v>
      </c>
      <c r="O17" s="3">
        <v>0.98895999999999995</v>
      </c>
      <c r="P17" s="3">
        <v>0.96450000000000002</v>
      </c>
      <c r="Q17" s="3">
        <v>0.85599999999999998</v>
      </c>
      <c r="R17" s="3">
        <v>0.89144000000000001</v>
      </c>
      <c r="S17" s="3">
        <v>0.89939999999999998</v>
      </c>
      <c r="T17" s="3">
        <v>1.1689000000000001</v>
      </c>
      <c r="U17" s="3">
        <v>1.1664000000000001</v>
      </c>
      <c r="V17" s="3">
        <v>1.2065999999999999</v>
      </c>
      <c r="W17" s="3">
        <v>0.95</v>
      </c>
      <c r="X17" s="3">
        <v>0.94499999999999995</v>
      </c>
      <c r="Y17" s="3">
        <v>0.94399999999999995</v>
      </c>
      <c r="Z17" s="3">
        <v>0.72929999999999995</v>
      </c>
      <c r="AA17" s="3">
        <v>0.71740000000000004</v>
      </c>
      <c r="AB17" s="3">
        <v>0.74350000000000005</v>
      </c>
      <c r="AC17" s="42"/>
      <c r="AD17" s="42"/>
      <c r="AE17" s="42"/>
      <c r="AF17" s="17"/>
      <c r="AH17" s="5">
        <f>AH16/2</f>
        <v>7.8125E-2</v>
      </c>
      <c r="AI17" s="6">
        <f>B17-B31</f>
        <v>0.74795</v>
      </c>
      <c r="AJ17" s="6">
        <f>C17-C31</f>
        <v>0.76280000000000003</v>
      </c>
      <c r="AK17" s="6">
        <f>D17-D31</f>
        <v>0.70480000000000009</v>
      </c>
      <c r="AL17" s="6">
        <f>E17-E31</f>
        <v>0.42310000000000003</v>
      </c>
      <c r="AM17" s="6">
        <f>F17-F31</f>
        <v>0.35589999999999999</v>
      </c>
      <c r="AN17" s="6">
        <f>G17-G31</f>
        <v>0.39910000000000001</v>
      </c>
      <c r="AO17" s="6">
        <f>H17-H31</f>
        <v>0.62819999999999998</v>
      </c>
      <c r="AP17" s="6">
        <f>I17-I31</f>
        <v>0.58489999999999998</v>
      </c>
      <c r="AQ17" s="6">
        <f>J17-J31</f>
        <v>0.57073000000000007</v>
      </c>
      <c r="AR17" s="6">
        <f>K17-K31</f>
        <v>0.69269999999999998</v>
      </c>
      <c r="AS17" s="6">
        <f>L17-L31</f>
        <v>0.70492500000000002</v>
      </c>
      <c r="AT17" s="6">
        <f>M17-M31</f>
        <v>0.69267600000000007</v>
      </c>
      <c r="AU17" s="6">
        <f t="shared" si="1"/>
        <v>0.80057</v>
      </c>
      <c r="AV17" s="6">
        <f t="shared" si="1"/>
        <v>0.81406000000000001</v>
      </c>
      <c r="AW17" s="6">
        <f t="shared" si="1"/>
        <v>0.77960000000000007</v>
      </c>
      <c r="AX17" s="6">
        <f t="shared" si="0"/>
        <v>0.66639999999999999</v>
      </c>
      <c r="AY17" s="6">
        <f t="shared" si="0"/>
        <v>0.71133999999999997</v>
      </c>
      <c r="AZ17" s="6">
        <f t="shared" si="0"/>
        <v>0.73019999999999996</v>
      </c>
      <c r="BA17" s="6">
        <f t="shared" si="0"/>
        <v>0.9879</v>
      </c>
      <c r="BB17" s="6">
        <f t="shared" si="0"/>
        <v>0.99780000000000013</v>
      </c>
      <c r="BC17" s="6">
        <f t="shared" si="0"/>
        <v>1.0420999999999998</v>
      </c>
      <c r="BD17" s="6">
        <f t="shared" si="0"/>
        <v>0.79999999999999993</v>
      </c>
      <c r="BE17" s="6">
        <f t="shared" si="0"/>
        <v>0.77200000000000002</v>
      </c>
      <c r="BF17" s="6">
        <f t="shared" si="0"/>
        <v>0.80049999999999999</v>
      </c>
      <c r="BG17" s="6">
        <f t="shared" si="0"/>
        <v>0.62579999999999991</v>
      </c>
      <c r="BH17" s="6">
        <f t="shared" si="0"/>
        <v>0.61010000000000009</v>
      </c>
      <c r="BI17" s="6">
        <f t="shared" si="0"/>
        <v>0.63540000000000008</v>
      </c>
      <c r="BJ17" s="6"/>
      <c r="BK17" s="6"/>
      <c r="BL17" s="6"/>
    </row>
    <row r="18" spans="1:79" ht="15" customHeight="1" x14ac:dyDescent="0.15">
      <c r="A18" t="s">
        <v>12</v>
      </c>
      <c r="B18" s="3">
        <v>1.0284</v>
      </c>
      <c r="C18" s="3">
        <v>1.0749</v>
      </c>
      <c r="D18" s="3">
        <v>1.0204</v>
      </c>
      <c r="E18" s="3">
        <v>0.98199999999999998</v>
      </c>
      <c r="F18" s="3">
        <v>0.98229999999999995</v>
      </c>
      <c r="G18" s="3">
        <v>0.98148000000000002</v>
      </c>
      <c r="H18" s="3">
        <v>0.93899999999999995</v>
      </c>
      <c r="I18" s="3">
        <v>0.93386000000000002</v>
      </c>
      <c r="J18" s="3">
        <v>0.93454999999999999</v>
      </c>
      <c r="K18" s="3">
        <v>0.9375</v>
      </c>
      <c r="L18" s="3">
        <v>0.91080000000000005</v>
      </c>
      <c r="M18" s="3">
        <v>0.95099</v>
      </c>
      <c r="N18" s="3">
        <v>0.99826000000000004</v>
      </c>
      <c r="O18" s="3">
        <v>0.98480000000000001</v>
      </c>
      <c r="P18" s="3">
        <v>0.98240799999999995</v>
      </c>
      <c r="Q18" s="3">
        <v>0.96909999999999996</v>
      </c>
      <c r="R18" s="3">
        <v>0.99929999999999997</v>
      </c>
      <c r="S18" s="3">
        <v>0.97699999999999998</v>
      </c>
      <c r="T18" s="3">
        <v>1.2025999999999999</v>
      </c>
      <c r="U18" s="3">
        <v>1.1321000000000001</v>
      </c>
      <c r="V18" s="3">
        <v>1.1580999999999999</v>
      </c>
      <c r="W18" s="3">
        <v>0.99</v>
      </c>
      <c r="X18" s="3">
        <v>0.98</v>
      </c>
      <c r="Y18" s="3">
        <v>0.97499999999999998</v>
      </c>
      <c r="Z18" s="3">
        <v>0.71899999999999997</v>
      </c>
      <c r="AA18" s="3">
        <v>0.62180000000000002</v>
      </c>
      <c r="AB18" s="3">
        <v>0.68859999999999999</v>
      </c>
      <c r="AC18" s="42"/>
      <c r="AD18" s="42"/>
      <c r="AE18" s="42"/>
      <c r="AF18" s="17"/>
      <c r="AH18" s="5">
        <f>AH17/2</f>
        <v>3.90625E-2</v>
      </c>
      <c r="AI18" s="6">
        <f>B18-B32</f>
        <v>0.84050000000000002</v>
      </c>
      <c r="AJ18" s="6">
        <f>C18-C32</f>
        <v>0.89769999999999994</v>
      </c>
      <c r="AK18" s="6">
        <f>D18-D32</f>
        <v>0.84349999999999992</v>
      </c>
      <c r="AL18" s="6">
        <f>E18-E32</f>
        <v>0.82269999999999999</v>
      </c>
      <c r="AM18" s="6">
        <f>F18-F32</f>
        <v>0.81459999999999999</v>
      </c>
      <c r="AN18" s="6">
        <f>G18-G32</f>
        <v>0.80618000000000001</v>
      </c>
      <c r="AO18" s="6">
        <f>H18-H32</f>
        <v>0.7669999999999999</v>
      </c>
      <c r="AP18" s="6">
        <f>I18-I32</f>
        <v>0.75856000000000001</v>
      </c>
      <c r="AQ18" s="6">
        <f>J18-J32</f>
        <v>0.74255000000000004</v>
      </c>
      <c r="AR18" s="6">
        <f>K18-K32</f>
        <v>0.74950000000000006</v>
      </c>
      <c r="AS18" s="6">
        <f>L18-L32</f>
        <v>0.72550000000000003</v>
      </c>
      <c r="AT18" s="6">
        <f>M18-M32</f>
        <v>0.75299000000000005</v>
      </c>
      <c r="AU18" s="6">
        <f t="shared" si="1"/>
        <v>0.82196000000000002</v>
      </c>
      <c r="AV18" s="6">
        <f t="shared" si="1"/>
        <v>0.80689999999999995</v>
      </c>
      <c r="AW18" s="6">
        <f t="shared" si="1"/>
        <v>0.80010799999999993</v>
      </c>
      <c r="AX18" s="6">
        <f t="shared" si="0"/>
        <v>0.7871999999999999</v>
      </c>
      <c r="AY18" s="6">
        <f t="shared" si="0"/>
        <v>0.82529999999999992</v>
      </c>
      <c r="AZ18" s="6">
        <f t="shared" si="0"/>
        <v>0.8155</v>
      </c>
      <c r="BA18" s="6">
        <f t="shared" si="0"/>
        <v>1.0170999999999999</v>
      </c>
      <c r="BB18" s="6">
        <f t="shared" si="0"/>
        <v>0.96740000000000004</v>
      </c>
      <c r="BC18" s="6">
        <f t="shared" si="0"/>
        <v>0.99089999999999989</v>
      </c>
      <c r="BD18" s="6">
        <f t="shared" si="0"/>
        <v>0.83</v>
      </c>
      <c r="BE18" s="6">
        <f t="shared" si="0"/>
        <v>0.83</v>
      </c>
      <c r="BF18" s="6">
        <f t="shared" si="0"/>
        <v>0.81830000000000003</v>
      </c>
      <c r="BG18" s="6">
        <f t="shared" si="0"/>
        <v>0.61539999999999995</v>
      </c>
      <c r="BH18" s="6">
        <f t="shared" si="0"/>
        <v>0.52960000000000007</v>
      </c>
      <c r="BI18" s="6">
        <f>AB18-AB32</f>
        <v>0.58640000000000003</v>
      </c>
      <c r="BJ18" s="6"/>
      <c r="BK18" s="6"/>
      <c r="BL18" s="6"/>
    </row>
    <row r="19" spans="1:79" ht="15" customHeight="1" x14ac:dyDescent="0.15">
      <c r="AH19" s="19"/>
      <c r="AI19" s="11"/>
      <c r="AL19" s="11"/>
      <c r="AO19" s="11"/>
      <c r="AR19" s="11"/>
    </row>
    <row r="20" spans="1:79" ht="15" customHeight="1" x14ac:dyDescent="0.15">
      <c r="A20" s="15" t="s">
        <v>13</v>
      </c>
    </row>
    <row r="21" spans="1:79" ht="15" customHeight="1" x14ac:dyDescent="0.15">
      <c r="A21" t="s">
        <v>0</v>
      </c>
      <c r="B21" s="34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4" t="s">
        <v>36</v>
      </c>
      <c r="AD21" s="35"/>
      <c r="AE21" s="35"/>
      <c r="AH21" s="36" t="s">
        <v>37</v>
      </c>
      <c r="AI21" s="34" t="s">
        <v>20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</row>
    <row r="22" spans="1:79" ht="15" customHeight="1" x14ac:dyDescent="0.15">
      <c r="A22" t="s">
        <v>3</v>
      </c>
      <c r="B22" s="39" t="s">
        <v>14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  <c r="AF22" s="16"/>
      <c r="AH22" s="37"/>
      <c r="AI22" s="34" t="s">
        <v>26</v>
      </c>
      <c r="AJ22" s="34"/>
      <c r="AK22" s="34"/>
      <c r="AL22" s="34"/>
      <c r="AM22" s="34"/>
      <c r="AN22" s="34" t="s">
        <v>27</v>
      </c>
      <c r="AO22" s="34"/>
      <c r="AP22" s="34"/>
      <c r="AQ22" s="34"/>
      <c r="AR22" s="34"/>
      <c r="AS22" s="34" t="s">
        <v>28</v>
      </c>
      <c r="AT22" s="34"/>
      <c r="AU22" s="34"/>
      <c r="AV22" s="34"/>
      <c r="AW22" s="34"/>
      <c r="AX22" s="34" t="s">
        <v>29</v>
      </c>
      <c r="AY22" s="34"/>
      <c r="AZ22" s="34"/>
      <c r="BA22" s="34"/>
      <c r="BB22" s="34"/>
      <c r="BC22" s="34" t="s">
        <v>30</v>
      </c>
      <c r="BD22" s="34"/>
      <c r="BE22" s="34"/>
      <c r="BF22" s="34"/>
      <c r="BG22" s="34"/>
      <c r="BH22" s="34" t="s">
        <v>31</v>
      </c>
      <c r="BI22" s="34"/>
      <c r="BJ22" s="34"/>
      <c r="BK22" s="34"/>
      <c r="BL22" s="34"/>
      <c r="BM22" s="34" t="s">
        <v>32</v>
      </c>
      <c r="BN22" s="34"/>
      <c r="BO22" s="34"/>
      <c r="BP22" s="34"/>
      <c r="BQ22" s="34"/>
      <c r="BR22" s="34" t="s">
        <v>33</v>
      </c>
      <c r="BS22" s="34"/>
      <c r="BT22" s="34"/>
      <c r="BU22" s="34"/>
      <c r="BV22" s="34"/>
      <c r="BW22" s="34" t="s">
        <v>34</v>
      </c>
      <c r="BX22" s="34"/>
      <c r="BY22" s="34"/>
      <c r="BZ22" s="34"/>
      <c r="CA22" s="34"/>
    </row>
    <row r="23" spans="1:79" ht="15" customHeight="1" x14ac:dyDescent="0.15">
      <c r="A23" t="s">
        <v>0</v>
      </c>
      <c r="B23" s="34" t="s">
        <v>26</v>
      </c>
      <c r="C23" s="35"/>
      <c r="D23" s="35"/>
      <c r="E23" s="34" t="s">
        <v>27</v>
      </c>
      <c r="F23" s="35"/>
      <c r="G23" s="35"/>
      <c r="H23" s="34" t="s">
        <v>28</v>
      </c>
      <c r="I23" s="35"/>
      <c r="J23" s="35"/>
      <c r="K23" s="34" t="s">
        <v>29</v>
      </c>
      <c r="L23" s="35"/>
      <c r="M23" s="35"/>
      <c r="N23" s="34" t="s">
        <v>30</v>
      </c>
      <c r="O23" s="35"/>
      <c r="P23" s="35"/>
      <c r="Q23" s="34" t="s">
        <v>31</v>
      </c>
      <c r="R23" s="35"/>
      <c r="S23" s="35"/>
      <c r="T23" s="34" t="s">
        <v>32</v>
      </c>
      <c r="U23" s="35"/>
      <c r="V23" s="35"/>
      <c r="W23" s="34" t="s">
        <v>33</v>
      </c>
      <c r="X23" s="35"/>
      <c r="Y23" s="35"/>
      <c r="Z23" s="34" t="s">
        <v>34</v>
      </c>
      <c r="AA23" s="35"/>
      <c r="AB23" s="35"/>
      <c r="AC23" s="39" t="s">
        <v>35</v>
      </c>
      <c r="AD23" s="40"/>
      <c r="AE23" s="41"/>
      <c r="AF23" s="14"/>
      <c r="AH23" s="38"/>
      <c r="AI23" s="8">
        <v>1</v>
      </c>
      <c r="AJ23" s="8">
        <v>2</v>
      </c>
      <c r="AK23" s="8">
        <v>3</v>
      </c>
      <c r="AL23" s="8" t="s">
        <v>15</v>
      </c>
      <c r="AM23" s="8" t="s">
        <v>16</v>
      </c>
      <c r="AN23" s="8">
        <v>1</v>
      </c>
      <c r="AO23" s="8">
        <v>2</v>
      </c>
      <c r="AP23" s="8">
        <v>3</v>
      </c>
      <c r="AQ23" s="8" t="s">
        <v>15</v>
      </c>
      <c r="AR23" s="8" t="s">
        <v>16</v>
      </c>
      <c r="AS23" s="8">
        <v>1</v>
      </c>
      <c r="AT23" s="8">
        <v>2</v>
      </c>
      <c r="AU23" s="8">
        <v>3</v>
      </c>
      <c r="AV23" s="8" t="s">
        <v>15</v>
      </c>
      <c r="AW23" s="8" t="s">
        <v>16</v>
      </c>
      <c r="AX23" s="8">
        <v>1</v>
      </c>
      <c r="AY23" s="8">
        <v>2</v>
      </c>
      <c r="AZ23" s="8">
        <v>3</v>
      </c>
      <c r="BA23" s="8" t="s">
        <v>15</v>
      </c>
      <c r="BB23" s="8" t="s">
        <v>16</v>
      </c>
      <c r="BC23" s="8">
        <v>1</v>
      </c>
      <c r="BD23" s="8">
        <v>2</v>
      </c>
      <c r="BE23" s="8">
        <v>3</v>
      </c>
      <c r="BF23" s="8" t="s">
        <v>15</v>
      </c>
      <c r="BG23" s="8" t="s">
        <v>16</v>
      </c>
      <c r="BH23" s="8">
        <v>1</v>
      </c>
      <c r="BI23" s="8">
        <v>2</v>
      </c>
      <c r="BJ23" s="8">
        <v>3</v>
      </c>
      <c r="BK23" s="8" t="s">
        <v>15</v>
      </c>
      <c r="BL23" s="8" t="s">
        <v>16</v>
      </c>
      <c r="BM23" s="8">
        <v>1</v>
      </c>
      <c r="BN23" s="8">
        <v>2</v>
      </c>
      <c r="BO23" s="8">
        <v>3</v>
      </c>
      <c r="BP23" s="8" t="s">
        <v>15</v>
      </c>
      <c r="BQ23" s="8" t="s">
        <v>16</v>
      </c>
      <c r="BR23" s="8">
        <v>1</v>
      </c>
      <c r="BS23" s="8">
        <v>2</v>
      </c>
      <c r="BT23" s="8">
        <v>3</v>
      </c>
      <c r="BU23" s="8" t="s">
        <v>15</v>
      </c>
      <c r="BV23" s="8" t="s">
        <v>16</v>
      </c>
      <c r="BW23" s="8">
        <v>1</v>
      </c>
      <c r="BX23" s="8">
        <v>2</v>
      </c>
      <c r="BY23" s="8">
        <v>3</v>
      </c>
      <c r="BZ23" s="8" t="s">
        <v>15</v>
      </c>
      <c r="CA23" s="8" t="s">
        <v>16</v>
      </c>
    </row>
    <row r="24" spans="1:79" ht="15" customHeight="1" x14ac:dyDescent="0.15">
      <c r="A24" t="s">
        <v>4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18">
        <v>1</v>
      </c>
      <c r="O24" s="18">
        <v>2</v>
      </c>
      <c r="P24" s="18">
        <v>3</v>
      </c>
      <c r="Q24" s="18">
        <v>4</v>
      </c>
      <c r="R24" s="18">
        <v>5</v>
      </c>
      <c r="S24" s="18">
        <v>6</v>
      </c>
      <c r="T24" s="18">
        <v>7</v>
      </c>
      <c r="U24" s="18">
        <v>8</v>
      </c>
      <c r="V24" s="18">
        <v>9</v>
      </c>
      <c r="W24" s="18">
        <v>10</v>
      </c>
      <c r="X24" s="18">
        <v>11</v>
      </c>
      <c r="Y24" s="18">
        <v>12</v>
      </c>
      <c r="Z24" s="18">
        <v>4</v>
      </c>
      <c r="AA24" s="18">
        <v>5</v>
      </c>
      <c r="AB24" s="18">
        <v>6</v>
      </c>
      <c r="AC24" s="2">
        <v>1</v>
      </c>
      <c r="AD24" s="2">
        <v>2</v>
      </c>
      <c r="AE24" s="2">
        <v>3</v>
      </c>
      <c r="AF24" s="1"/>
      <c r="AH24" s="4">
        <v>5</v>
      </c>
      <c r="AI24" s="9">
        <f>(AI11/AI32)*100</f>
        <v>2.4175739025996665</v>
      </c>
      <c r="AJ24" s="9">
        <f>(AJ11/AI32)*100</f>
        <v>1.5109836891247914</v>
      </c>
      <c r="AK24" s="9">
        <f>(AK11/AI32)*100</f>
        <v>1.2552787571190582</v>
      </c>
      <c r="AL24" s="7">
        <f>AVERAGE(AI24:AK24)</f>
        <v>1.7279454496145055</v>
      </c>
      <c r="AM24" s="7">
        <f>_xlfn.STDEV.S(AI24:AK24)</f>
        <v>0.61076739061449914</v>
      </c>
      <c r="AN24" s="9">
        <f>(AL11/$AI32)*100</f>
        <v>2.3943279996900553</v>
      </c>
      <c r="AO24" s="9">
        <f>(AM11/$AI32)*100</f>
        <v>1.6039673007632402</v>
      </c>
      <c r="AP24" s="9">
        <f>(AN11/$AI32)*100</f>
        <v>1.8015574754949439</v>
      </c>
      <c r="AQ24" s="7">
        <f t="shared" ref="AQ24:AQ30" si="3">AVERAGE(AN24:AP24)</f>
        <v>1.9332842586494132</v>
      </c>
      <c r="AR24" s="7">
        <f t="shared" ref="AR24:AR30" si="4">_xlfn.STDEV.S(AN24:AP24)</f>
        <v>0.41131674856755845</v>
      </c>
      <c r="AS24" s="9">
        <f>(AO11/$AI32)*100</f>
        <v>1.7550656696757199</v>
      </c>
      <c r="AT24" s="9">
        <f t="shared" ref="AT24" si="5">(AP11/$AI32)*100</f>
        <v>0.38704428344504277</v>
      </c>
      <c r="AU24" s="9">
        <f>(AQ11/$AI32)*100</f>
        <v>1.9538181395529042</v>
      </c>
      <c r="AV24" s="7">
        <f>AVERAGE(AS24:AU24)</f>
        <v>1.3653093642245555</v>
      </c>
      <c r="AW24" s="7">
        <f>_xlfn.STDEV.S(AS24:AU24)</f>
        <v>0.85301088051383023</v>
      </c>
      <c r="AX24" s="9">
        <f>(AR11/$AI32)*100</f>
        <v>1.9991476502266483</v>
      </c>
      <c r="AY24" s="9">
        <f t="shared" ref="AY24:AZ24" si="6">(AS11/$AI32)*100</f>
        <v>1.9642787958622292</v>
      </c>
      <c r="AZ24" s="9">
        <f t="shared" si="6"/>
        <v>2.2780984851419936</v>
      </c>
      <c r="BA24" s="7">
        <f>AVERAGE(AX24:AZ24)</f>
        <v>2.0805083104102904</v>
      </c>
      <c r="BB24" s="7">
        <f>_xlfn.STDEV.S(AX24:AZ24)</f>
        <v>0.17200397412283977</v>
      </c>
      <c r="BC24" s="9">
        <f>(AU11/$AI32)*100</f>
        <v>7.6362791058076018</v>
      </c>
      <c r="BD24" s="9">
        <f t="shared" ref="BD24:BE24" si="7">(AV11/$AI32)*100</f>
        <v>9.5308201929409915</v>
      </c>
      <c r="BE24" s="9">
        <f t="shared" si="7"/>
        <v>13.245515477897021</v>
      </c>
      <c r="BF24" s="7">
        <f>AVERAGE(BC24:BE24)</f>
        <v>10.13753825888187</v>
      </c>
      <c r="BG24" s="7">
        <f>_xlfn.STDEV.S(BC24:BE24)</f>
        <v>2.8534125671110053</v>
      </c>
      <c r="BH24" s="9">
        <f>(AX11/$AI32)*100</f>
        <v>1.0925574367517723</v>
      </c>
      <c r="BI24" s="9">
        <f t="shared" ref="BI24:BJ24" si="8">(AY11/$AI32)*100</f>
        <v>1.7666886211305248</v>
      </c>
      <c r="BJ24" s="9">
        <f t="shared" si="8"/>
        <v>0.99957382511332415</v>
      </c>
      <c r="BK24" s="7">
        <f>AVERAGE(BH24:BJ24)</f>
        <v>1.2862732943318738</v>
      </c>
      <c r="BL24" s="7">
        <f>_xlfn.STDEV.S(BH24:BJ24)</f>
        <v>0.41864143688319189</v>
      </c>
      <c r="BM24" s="9">
        <f>(BA11/$AI32)*100</f>
        <v>2.7662624462438492</v>
      </c>
      <c r="BN24" s="9">
        <f t="shared" ref="BN24:BO24" si="9">(BB11/$AI32)*100</f>
        <v>1.7899345240401372</v>
      </c>
      <c r="BO24" s="9">
        <f t="shared" si="9"/>
        <v>1.9886869939173226</v>
      </c>
      <c r="BP24" s="7">
        <f>AVERAGE(BM24:BO24)</f>
        <v>2.181627988067103</v>
      </c>
      <c r="BQ24" s="7">
        <f>_xlfn.STDEV.S(BM24:BO24)</f>
        <v>0.51596872321516019</v>
      </c>
      <c r="BR24" s="9">
        <f>(BD11/$AI32)*100</f>
        <v>2.312967339506411</v>
      </c>
      <c r="BS24" s="9">
        <f t="shared" ref="BS24:BT24" si="10">(BE11/$AI32)*100</f>
        <v>3.8471969315408154</v>
      </c>
      <c r="BT24" s="9">
        <f t="shared" si="10"/>
        <v>1.6737050094920765</v>
      </c>
      <c r="BU24" s="7">
        <f>AVERAGE(BR24:BT24)</f>
        <v>2.6112897601797678</v>
      </c>
      <c r="BV24" s="7">
        <f>_xlfn.STDEV.S(BR24:BT24)</f>
        <v>1.1170335643167086</v>
      </c>
      <c r="BW24" s="9">
        <f>(BG11/$BW32)*100</f>
        <v>55.388677031387509</v>
      </c>
      <c r="BX24" s="9">
        <f t="shared" ref="BX24:BY24" si="11">(BH11/$BW32)*100</f>
        <v>62.990319741859793</v>
      </c>
      <c r="BY24" s="9">
        <f t="shared" si="11"/>
        <v>59.190378410090936</v>
      </c>
      <c r="BZ24" s="7">
        <f>AVERAGE(BW24:BY24)</f>
        <v>59.189791727779415</v>
      </c>
      <c r="CA24" s="7">
        <f>_xlfn.STDEV.S(BW24:BY24)</f>
        <v>3.8008213891955251</v>
      </c>
    </row>
    <row r="25" spans="1:79" ht="15" customHeight="1" x14ac:dyDescent="0.15">
      <c r="A25" t="s">
        <v>5</v>
      </c>
      <c r="B25" s="3">
        <v>7.8399999999999997E-2</v>
      </c>
      <c r="C25" s="3">
        <v>5.7200000000000001E-2</v>
      </c>
      <c r="D25" s="3">
        <v>5.2299999999999999E-2</v>
      </c>
      <c r="E25" s="3">
        <v>0.1012</v>
      </c>
      <c r="F25" s="3">
        <v>5.9799999999999999E-2</v>
      </c>
      <c r="G25" s="3">
        <v>6.4000000000000001E-2</v>
      </c>
      <c r="H25" s="3">
        <v>5.5300000000000002E-2</v>
      </c>
      <c r="I25" s="3">
        <v>0.1993</v>
      </c>
      <c r="J25" s="3">
        <v>9.3799999999999994E-2</v>
      </c>
      <c r="K25" s="3">
        <v>6.54E-2</v>
      </c>
      <c r="L25" s="3">
        <v>5.5199999999999999E-2</v>
      </c>
      <c r="M25" s="3">
        <v>6.0400000000000002E-2</v>
      </c>
      <c r="N25" s="3">
        <v>0.15029999999999999</v>
      </c>
      <c r="O25" s="3">
        <v>0.13450000000000001</v>
      </c>
      <c r="P25" s="3">
        <v>0.11219999999999999</v>
      </c>
      <c r="Q25" s="3">
        <v>4.5100000000000001E-2</v>
      </c>
      <c r="R25" s="3">
        <v>0.2329</v>
      </c>
      <c r="S25" s="3">
        <v>4.5699999999999998E-2</v>
      </c>
      <c r="T25" s="3">
        <v>4.4200000000000003E-2</v>
      </c>
      <c r="U25" s="3">
        <v>4.4600000000000001E-2</v>
      </c>
      <c r="V25" s="3">
        <v>4.82E-2</v>
      </c>
      <c r="W25" s="3">
        <v>5.6500000000000002E-2</v>
      </c>
      <c r="X25" s="3">
        <v>5.6899999999999999E-2</v>
      </c>
      <c r="Y25" s="3">
        <v>0.14810000000000001</v>
      </c>
      <c r="Z25" s="3">
        <v>0.1081</v>
      </c>
      <c r="AA25" s="3">
        <v>7.1999999999999995E-2</v>
      </c>
      <c r="AB25" s="3">
        <v>7.9500000000000001E-2</v>
      </c>
      <c r="AC25" s="3">
        <v>0.1333</v>
      </c>
      <c r="AD25" s="3">
        <v>0.13900000000000001</v>
      </c>
      <c r="AE25" s="3">
        <v>0.13300000000000001</v>
      </c>
      <c r="AF25" s="17"/>
      <c r="AH25" s="4">
        <f>AH24/2</f>
        <v>2.5</v>
      </c>
      <c r="AI25" s="9">
        <f>(AI12/$AI32)*100</f>
        <v>1.4412459803959552</v>
      </c>
      <c r="AJ25" s="9">
        <f>(AJ12/$AI32)*100</f>
        <v>1.6853279609468828</v>
      </c>
      <c r="AK25" s="9">
        <f>(AK12/$AI32)*100</f>
        <v>1.2901476114834758</v>
      </c>
      <c r="AL25" s="7">
        <f t="shared" ref="AL25:AL28" si="12">AVERAGE(AI25:AK25)</f>
        <v>1.4722405176087712</v>
      </c>
      <c r="AM25" s="7">
        <f>_xlfn.STDEV.S(AI25:AK25)</f>
        <v>0.19940504796339287</v>
      </c>
      <c r="AN25" s="9">
        <f>(AL12/$AI32)*100</f>
        <v>1.9759017473170337</v>
      </c>
      <c r="AO25" s="9">
        <f>(AM12/$AI32)*100</f>
        <v>1.8131804269497502</v>
      </c>
      <c r="AP25" s="9">
        <f>(AN12/$AI32)*100</f>
        <v>2.7662624462438492</v>
      </c>
      <c r="AQ25" s="7">
        <f t="shared" si="3"/>
        <v>2.1851148735035442</v>
      </c>
      <c r="AR25" s="7">
        <f t="shared" si="4"/>
        <v>0.50982245243023527</v>
      </c>
      <c r="AS25" s="9">
        <f>(AO12/$AI32)*100</f>
        <v>1.0693115338421604</v>
      </c>
      <c r="AT25" s="9">
        <f t="shared" ref="AT25:AU25" si="13">(AP12/$AI32)*100</f>
        <v>1.4877377862151802</v>
      </c>
      <c r="AU25" s="9">
        <f t="shared" si="13"/>
        <v>1.2669017085738639</v>
      </c>
      <c r="AV25" s="7">
        <f t="shared" ref="AV25:AV30" si="14">AVERAGE(AS25:AU25)</f>
        <v>1.2746503428770681</v>
      </c>
      <c r="AW25" s="7">
        <f t="shared" ref="AW25:AW31" si="15">_xlfn.STDEV.S(AS25:AU25)</f>
        <v>0.20932071844159594</v>
      </c>
      <c r="AX25" s="9">
        <f>(AR12/$AI32)*100</f>
        <v>1.5109836891247905</v>
      </c>
      <c r="AY25" s="9">
        <f t="shared" ref="AY25:AZ25" si="16">(AS12/$AI32)*100</f>
        <v>1.2436558056642517</v>
      </c>
      <c r="AZ25" s="9">
        <f t="shared" si="16"/>
        <v>1.4877377862151802</v>
      </c>
      <c r="BA25" s="7">
        <f t="shared" ref="BA25:BA31" si="17">AVERAGE(AX25:AZ25)</f>
        <v>1.4141257603347406</v>
      </c>
      <c r="BB25" s="7">
        <f t="shared" ref="BB25:BB31" si="18">_xlfn.STDEV.S(AX25:AZ25)</f>
        <v>0.14808813958092562</v>
      </c>
      <c r="BC25" s="9">
        <f>(AU12/$AI32)*100</f>
        <v>12.750377745922279</v>
      </c>
      <c r="BD25" s="9">
        <f>(AV12/$AI32)*100</f>
        <v>17.026461586145441</v>
      </c>
      <c r="BE25" s="9">
        <f t="shared" ref="BE25" si="19">(AW12/$AI32)*100</f>
        <v>15.968773003758088</v>
      </c>
      <c r="BF25" s="7">
        <f t="shared" ref="BF25:BF31" si="20">AVERAGE(BC25:BE25)</f>
        <v>15.24853744527527</v>
      </c>
      <c r="BG25" s="7">
        <f t="shared" ref="BG25:BG31" si="21">_xlfn.STDEV.S(BC25:BE25)</f>
        <v>2.2271680890610064</v>
      </c>
      <c r="BH25" s="9">
        <f>(AX12/$AI32)*100</f>
        <v>1.7201968153113014</v>
      </c>
      <c r="BI25" s="9">
        <f t="shared" ref="BI25:BJ25" si="22">(AY12/$AI32)*100</f>
        <v>1.848049281314168</v>
      </c>
      <c r="BJ25" s="9">
        <f t="shared" si="22"/>
        <v>1.1274262911161907</v>
      </c>
      <c r="BK25" s="7">
        <f t="shared" ref="BK25:BK31" si="23">AVERAGE(BH25:BJ25)</f>
        <v>1.56522412924722</v>
      </c>
      <c r="BL25" s="7">
        <f t="shared" ref="BL25:BL31" si="24">_xlfn.STDEV.S(BH25:BJ25)</f>
        <v>0.38449547925808725</v>
      </c>
      <c r="BM25" s="9">
        <f>(BA12/$AI32)*100</f>
        <v>1.3715082716671185</v>
      </c>
      <c r="BN25" s="9">
        <f t="shared" ref="BN25:BO25" si="25">(BB12/$AI32)*100</f>
        <v>1.4993607376699858</v>
      </c>
      <c r="BO25" s="9">
        <f t="shared" si="25"/>
        <v>1.9991476502266472</v>
      </c>
      <c r="BP25" s="7">
        <f t="shared" ref="BP25:BP31" si="26">AVERAGE(BM25:BO25)</f>
        <v>1.6233388865212506</v>
      </c>
      <c r="BQ25" s="7">
        <f t="shared" ref="BQ25:BQ31" si="27">_xlfn.STDEV.S(BM25:BO25)</f>
        <v>0.33167865988647249</v>
      </c>
      <c r="BR25" s="9">
        <f>(BD12/$AI32)*100</f>
        <v>10.437410406415868</v>
      </c>
      <c r="BS25" s="9">
        <f t="shared" ref="BS25:BT25" si="28">(BE12/$AI32)*100</f>
        <v>11.599705551896477</v>
      </c>
      <c r="BT25" s="9">
        <f t="shared" si="28"/>
        <v>11.390492425709967</v>
      </c>
      <c r="BU25" s="7">
        <f t="shared" ref="BU25:BU31" si="29">AVERAGE(BR25:BT25)</f>
        <v>11.142536128007437</v>
      </c>
      <c r="BV25" s="7">
        <f t="shared" ref="BV25:BV31" si="30">_xlfn.STDEV.S(BR25:BT25)</f>
        <v>0.61955164875876712</v>
      </c>
      <c r="BW25" s="9">
        <f>(BG12/$BW32)*100</f>
        <v>112.58844235846293</v>
      </c>
      <c r="BX25" s="9">
        <f t="shared" ref="BX25:BY25" si="31">(BH12/$BW32)*100</f>
        <v>114.45585215605752</v>
      </c>
      <c r="BY25" s="9">
        <f t="shared" si="31"/>
        <v>112.88941038427691</v>
      </c>
      <c r="BZ25" s="7">
        <f t="shared" ref="BZ25:BZ31" si="32">AVERAGE(BW25:BY25)</f>
        <v>113.31123496626579</v>
      </c>
      <c r="CA25" s="7">
        <f t="shared" ref="CA25:CA31" si="33">_xlfn.STDEV.S(BW25:BY25)</f>
        <v>1.002624965535784</v>
      </c>
    </row>
    <row r="26" spans="1:79" ht="15" customHeight="1" x14ac:dyDescent="0.15">
      <c r="A26" t="s">
        <v>6</v>
      </c>
      <c r="B26" s="3">
        <v>5.4600000000000003E-2</v>
      </c>
      <c r="C26" s="3">
        <v>6.25E-2</v>
      </c>
      <c r="D26" s="3">
        <v>5.1900000000000002E-2</v>
      </c>
      <c r="E26" s="3">
        <v>8.5500000000000007E-2</v>
      </c>
      <c r="F26" s="3">
        <v>8.4400000000000003E-2</v>
      </c>
      <c r="G26" s="3">
        <v>0.114</v>
      </c>
      <c r="H26" s="3">
        <v>5.33E-2</v>
      </c>
      <c r="I26" s="3">
        <v>6.2399999999999997E-2</v>
      </c>
      <c r="J26" s="3">
        <v>5.04E-2</v>
      </c>
      <c r="K26" s="3">
        <v>5.2200000000000003E-2</v>
      </c>
      <c r="L26" s="3">
        <v>4.9299999999999997E-2</v>
      </c>
      <c r="M26" s="3">
        <v>5.4199999999999998E-2</v>
      </c>
      <c r="N26" s="3">
        <v>0.1615</v>
      </c>
      <c r="O26" s="3">
        <v>0.13350000000000001</v>
      </c>
      <c r="P26" s="3">
        <v>0.14319999999999999</v>
      </c>
      <c r="Q26" s="3">
        <v>5.45E-2</v>
      </c>
      <c r="R26" s="3">
        <v>5.8999999999999997E-2</v>
      </c>
      <c r="S26" s="3">
        <v>4.3799999999999999E-2</v>
      </c>
      <c r="T26" s="3">
        <v>4.6300000000000001E-2</v>
      </c>
      <c r="U26" s="3">
        <v>4.7399999999999998E-2</v>
      </c>
      <c r="V26" s="3">
        <v>4.9099999999999998E-2</v>
      </c>
      <c r="W26" s="3">
        <v>7.2499999999999995E-2</v>
      </c>
      <c r="X26" s="3">
        <v>6.9000000000000006E-2</v>
      </c>
      <c r="Y26" s="3">
        <v>6.2399999999999997E-2</v>
      </c>
      <c r="Z26" s="3">
        <v>0.14050000000000001</v>
      </c>
      <c r="AA26" s="3">
        <v>0.1268</v>
      </c>
      <c r="AB26" s="3">
        <v>0.12189999999999999</v>
      </c>
      <c r="AC26" s="3">
        <v>9.9599999999999994E-2</v>
      </c>
      <c r="AD26" s="3">
        <v>0.1024</v>
      </c>
      <c r="AE26" s="3">
        <v>9.0499999999999997E-2</v>
      </c>
      <c r="AF26" s="17"/>
      <c r="AH26" s="4">
        <f>AH25/2</f>
        <v>1.25</v>
      </c>
      <c r="AI26" s="20">
        <f>(AI13/$AI32)*100</f>
        <v>2.7546394947890431</v>
      </c>
      <c r="AJ26" s="20">
        <f>(AJ13/$AI32)*100</f>
        <v>4.8700166595637517</v>
      </c>
      <c r="AK26" s="20">
        <f>(AK13/$AI32)*100</f>
        <v>4.965324861493162</v>
      </c>
      <c r="AL26" s="20">
        <f t="shared" si="12"/>
        <v>4.1966603386153194</v>
      </c>
      <c r="AM26" s="20">
        <f>_xlfn.STDEV.S(AI26:AK26)</f>
        <v>1.2497355715753775</v>
      </c>
      <c r="AN26" s="20">
        <f>(AL13/$AI32)*100</f>
        <v>2.7778853976986562</v>
      </c>
      <c r="AO26" s="20">
        <f t="shared" ref="AO26:AP26" si="34">(AM13/$AI32)*100</f>
        <v>2.1153771647747077</v>
      </c>
      <c r="AP26" s="20">
        <f t="shared" si="34"/>
        <v>2.6849017860602049</v>
      </c>
      <c r="AQ26" s="20">
        <f t="shared" si="3"/>
        <v>2.5260547828445232</v>
      </c>
      <c r="AR26" s="20">
        <f t="shared" si="4"/>
        <v>0.35868310177084473</v>
      </c>
      <c r="AS26" s="9">
        <f>(AO13/$AI32)*100</f>
        <v>1.9294099414978112</v>
      </c>
      <c r="AT26" s="9">
        <f t="shared" ref="AT26" si="35">(AP13/$AI32)*100</f>
        <v>1.6272132036728524</v>
      </c>
      <c r="AU26" s="9">
        <f>(AQ13/$AI32)*100</f>
        <v>1.1739180969354148</v>
      </c>
      <c r="AV26" s="7">
        <f t="shared" si="14"/>
        <v>1.5768470807020261</v>
      </c>
      <c r="AW26" s="7">
        <f t="shared" si="15"/>
        <v>0.38025588957622725</v>
      </c>
      <c r="AX26" s="9">
        <f>(AR13/$AI32)*100</f>
        <v>2.1967378249583511</v>
      </c>
      <c r="AY26" s="9">
        <f t="shared" ref="AY26:AZ26" si="36">(AS13/$AI32)*100</f>
        <v>1.6737050094920765</v>
      </c>
      <c r="AZ26" s="9">
        <f t="shared" si="36"/>
        <v>1.4877377862151793</v>
      </c>
      <c r="BA26" s="7">
        <f t="shared" si="17"/>
        <v>1.7860602068885356</v>
      </c>
      <c r="BB26" s="7">
        <f t="shared" si="18"/>
        <v>0.36761125053642263</v>
      </c>
      <c r="BC26" s="9">
        <f>(AU13/$AI32)*100</f>
        <v>18.255007554918446</v>
      </c>
      <c r="BD26" s="9">
        <f t="shared" ref="BD26:BE26" si="37">(AV13/$AI32)*100</f>
        <v>17.899345240401374</v>
      </c>
      <c r="BE26" s="9">
        <f t="shared" si="37"/>
        <v>19.088721862771688</v>
      </c>
      <c r="BF26" s="7">
        <f t="shared" si="20"/>
        <v>18.414358219363837</v>
      </c>
      <c r="BG26" s="7">
        <f t="shared" si="21"/>
        <v>0.61049051029040979</v>
      </c>
      <c r="BH26" s="9">
        <f>(AX13/$AI32)*100</f>
        <v>5.6952462128549843</v>
      </c>
      <c r="BI26" s="9">
        <f t="shared" ref="BI26:BJ26" si="38">(AY13/$AI32)*100</f>
        <v>5.3023904536825395</v>
      </c>
      <c r="BJ26" s="9">
        <f t="shared" si="38"/>
        <v>5.5673937468521162</v>
      </c>
      <c r="BK26" s="7">
        <f t="shared" si="23"/>
        <v>5.5216768044632127</v>
      </c>
      <c r="BL26" s="7">
        <f t="shared" si="24"/>
        <v>0.20037824481410699</v>
      </c>
      <c r="BM26" s="9">
        <f>(BA13/$AI32)*100</f>
        <v>30.394018054317929</v>
      </c>
      <c r="BN26" s="9">
        <f t="shared" ref="BN26:BO26" si="39">(BB13/$AI32)*100</f>
        <v>31.788772228894651</v>
      </c>
      <c r="BO26" s="9">
        <f t="shared" si="39"/>
        <v>29.161985200108482</v>
      </c>
      <c r="BP26" s="7">
        <f t="shared" si="26"/>
        <v>30.448258494440353</v>
      </c>
      <c r="BQ26" s="7">
        <f t="shared" si="27"/>
        <v>1.3142332527593124</v>
      </c>
      <c r="BR26" s="9">
        <f>(BD13/$AI32)*100</f>
        <v>43.609313858432451</v>
      </c>
      <c r="BS26" s="9">
        <f t="shared" ref="BS26:BT26" si="40">(BE13/$AI32)*100</f>
        <v>42.435395761497027</v>
      </c>
      <c r="BT26" s="9">
        <f t="shared" si="40"/>
        <v>42.013482623687572</v>
      </c>
      <c r="BU26" s="7">
        <f t="shared" si="29"/>
        <v>42.686064081205679</v>
      </c>
      <c r="BV26" s="7">
        <f t="shared" si="30"/>
        <v>0.82691915404470562</v>
      </c>
      <c r="BW26" s="9">
        <f>(BG13/$BW32)*100</f>
        <v>114.38721032560871</v>
      </c>
      <c r="BX26" s="9">
        <f t="shared" ref="BX26:BY26" si="41">(BH13/$BW32)*100</f>
        <v>114.33264887063656</v>
      </c>
      <c r="BY26" s="9">
        <f t="shared" si="41"/>
        <v>114.82546201232033</v>
      </c>
      <c r="BZ26" s="7">
        <f t="shared" si="32"/>
        <v>114.51510706952187</v>
      </c>
      <c r="CA26" s="7">
        <f t="shared" si="33"/>
        <v>0.27015621588582373</v>
      </c>
    </row>
    <row r="27" spans="1:79" ht="15" customHeight="1" x14ac:dyDescent="0.15">
      <c r="A27" t="s">
        <v>7</v>
      </c>
      <c r="B27" s="3">
        <v>8.5699999999999998E-2</v>
      </c>
      <c r="C27" s="3">
        <v>7.3099999999999998E-2</v>
      </c>
      <c r="D27" s="3">
        <v>7.4999999999999997E-2</v>
      </c>
      <c r="E27" s="3">
        <v>0.15679999999999999</v>
      </c>
      <c r="F27" s="3">
        <v>0.1129</v>
      </c>
      <c r="G27" s="3">
        <v>0.12970000000000001</v>
      </c>
      <c r="H27" s="3">
        <v>0.105</v>
      </c>
      <c r="I27" s="3">
        <v>8.9499999999999996E-2</v>
      </c>
      <c r="J27" s="3">
        <v>5.8999999999999997E-2</v>
      </c>
      <c r="K27" s="3">
        <v>6.6400000000000001E-2</v>
      </c>
      <c r="L27" s="3">
        <v>6.2600000000000003E-2</v>
      </c>
      <c r="M27" s="3">
        <v>5.3999999999999999E-2</v>
      </c>
      <c r="N27" s="3">
        <v>0.16700000000000001</v>
      </c>
      <c r="O27" s="3">
        <v>0.17230000000000001</v>
      </c>
      <c r="P27" s="3">
        <v>0.15570000000000001</v>
      </c>
      <c r="Q27" s="3">
        <v>5.1400000000000001E-2</v>
      </c>
      <c r="R27" s="3">
        <v>6.3899999999999998E-2</v>
      </c>
      <c r="S27" s="3">
        <v>4.6399999999999997E-2</v>
      </c>
      <c r="T27" s="3">
        <v>6.0600000000000001E-2</v>
      </c>
      <c r="U27" s="3">
        <v>5.8900000000000001E-2</v>
      </c>
      <c r="V27" s="3">
        <v>7.3700000000000002E-2</v>
      </c>
      <c r="W27" s="3">
        <v>6.6199999999999995E-2</v>
      </c>
      <c r="X27" s="3">
        <v>8.8499999999999995E-2</v>
      </c>
      <c r="Y27" s="3">
        <v>9.0800000000000006E-2</v>
      </c>
      <c r="Z27" s="3">
        <v>0.1363</v>
      </c>
      <c r="AA27" s="3">
        <v>0.12529999999999999</v>
      </c>
      <c r="AB27" s="3">
        <v>0.1208</v>
      </c>
      <c r="AC27" s="42"/>
      <c r="AD27" s="42"/>
      <c r="AE27" s="42"/>
      <c r="AF27" s="17"/>
      <c r="AH27" s="4">
        <f t="shared" ref="AH27:AH29" si="42">AH26/2</f>
        <v>0.625</v>
      </c>
      <c r="AI27" s="9">
        <f>(AI14/$AI32)*100</f>
        <v>8.3104102901863524</v>
      </c>
      <c r="AJ27" s="9">
        <f>(AJ14/$AI32)*100</f>
        <v>7.935802564797954</v>
      </c>
      <c r="AK27" s="9">
        <f>(AK14/$AI32)*100</f>
        <v>7.2134361318817568</v>
      </c>
      <c r="AL27" s="7">
        <f t="shared" si="12"/>
        <v>7.819882995622021</v>
      </c>
      <c r="AM27" s="7">
        <f t="shared" ref="AM27:AM29" si="43">_xlfn.STDEV.S(AI27:AK27)</f>
        <v>0.5575984988192394</v>
      </c>
      <c r="AN27" s="9">
        <f>(AL14/$AI32)*100</f>
        <v>2.2548525822323815</v>
      </c>
      <c r="AO27" s="9">
        <f t="shared" ref="AO27:AP27" si="44">(AM14/$AI32)*100</f>
        <v>1.6969509124016895</v>
      </c>
      <c r="AP27" s="9">
        <f t="shared" si="44"/>
        <v>1.9991476502266483</v>
      </c>
      <c r="AQ27" s="7">
        <f t="shared" si="3"/>
        <v>1.9836503816202395</v>
      </c>
      <c r="AR27" s="7">
        <f t="shared" si="4"/>
        <v>0.27927350805378048</v>
      </c>
      <c r="AS27" s="9">
        <f>(AO14/$AI32)*100</f>
        <v>3.1381968927976436</v>
      </c>
      <c r="AT27" s="9">
        <f t="shared" ref="AT27:AU27" si="45">(AP14/$AI32)*100</f>
        <v>2.4291968540544722</v>
      </c>
      <c r="AU27" s="9">
        <f t="shared" si="45"/>
        <v>2.82437720351788</v>
      </c>
      <c r="AV27" s="7">
        <f t="shared" si="14"/>
        <v>2.797256983456665</v>
      </c>
      <c r="AW27" s="7">
        <f t="shared" si="15"/>
        <v>0.35527720653960271</v>
      </c>
      <c r="AX27" s="9">
        <f>(AR14/$AI32)*100</f>
        <v>8.2755414358219372</v>
      </c>
      <c r="AY27" s="9">
        <f t="shared" ref="AY27:AZ27" si="46">(AS14/$AI32)*100</f>
        <v>14.447328658323968</v>
      </c>
      <c r="AZ27" s="9">
        <f t="shared" si="46"/>
        <v>7.2643446592538075</v>
      </c>
      <c r="BA27" s="7">
        <f t="shared" si="17"/>
        <v>9.995738251133238</v>
      </c>
      <c r="BB27" s="7">
        <f t="shared" si="18"/>
        <v>3.888203003352555</v>
      </c>
      <c r="BC27" s="9">
        <f>(AU14/$AI32)*100</f>
        <v>54.604625934679007</v>
      </c>
      <c r="BD27" s="9">
        <f t="shared" ref="BD27:BE27" si="47">(AV14/$AI32)*100</f>
        <v>49.281314168377826</v>
      </c>
      <c r="BE27" s="9">
        <f t="shared" si="47"/>
        <v>51.832435783193212</v>
      </c>
      <c r="BF27" s="7">
        <f t="shared" si="20"/>
        <v>51.906125295416679</v>
      </c>
      <c r="BG27" s="7">
        <f t="shared" si="21"/>
        <v>2.6624208248263366</v>
      </c>
      <c r="BH27" s="9">
        <f>(AX14/$AI32)*100</f>
        <v>28.208903180814378</v>
      </c>
      <c r="BI27" s="9">
        <f t="shared" ref="BI27:BJ27" si="48">(AY14/$AI32)*100</f>
        <v>23.815427530897679</v>
      </c>
      <c r="BJ27" s="9">
        <f t="shared" si="48"/>
        <v>27.147727712990584</v>
      </c>
      <c r="BK27" s="7">
        <f t="shared" si="23"/>
        <v>26.390686141567546</v>
      </c>
      <c r="BL27" s="7">
        <f t="shared" si="24"/>
        <v>2.2924857747104421</v>
      </c>
      <c r="BM27" s="9">
        <f>(BA14/$AI32)*100</f>
        <v>38.925264422145588</v>
      </c>
      <c r="BN27" s="9">
        <f t="shared" ref="BN27:BO27" si="49">(BB14/$AI32)*100</f>
        <v>38.204641431947614</v>
      </c>
      <c r="BO27" s="9">
        <f t="shared" si="49"/>
        <v>36.0660183642633</v>
      </c>
      <c r="BP27" s="7">
        <f t="shared" si="26"/>
        <v>37.73197473945217</v>
      </c>
      <c r="BQ27" s="7">
        <f t="shared" si="27"/>
        <v>1.4870717388629204</v>
      </c>
      <c r="BR27" s="9">
        <f>(BD14/$AI32)*100</f>
        <v>49.932199449846962</v>
      </c>
      <c r="BS27" s="9">
        <f t="shared" ref="BS27:BT27" si="50">(BE14/$AI32)*100</f>
        <v>44.226492580682653</v>
      </c>
      <c r="BT27" s="9">
        <f t="shared" si="50"/>
        <v>45.585215605749489</v>
      </c>
      <c r="BU27" s="7">
        <f t="shared" si="29"/>
        <v>46.581302545426361</v>
      </c>
      <c r="BV27" s="7">
        <f t="shared" si="30"/>
        <v>2.9804218850279121</v>
      </c>
      <c r="BW27" s="9">
        <f>(BG14/$BW32)*100</f>
        <v>109.12290994426519</v>
      </c>
      <c r="BX27" s="9">
        <f t="shared" ref="BX27:BY27" si="51">(BH14/$BW32)*100</f>
        <v>110.23173951305371</v>
      </c>
      <c r="BY27" s="9">
        <f t="shared" si="51"/>
        <v>112.90701085362278</v>
      </c>
      <c r="BZ27" s="7">
        <f>AVERAGE(BW27:BY27)</f>
        <v>110.7538867703139</v>
      </c>
      <c r="CA27" s="7">
        <f t="shared" si="33"/>
        <v>1.9453362798622977</v>
      </c>
    </row>
    <row r="28" spans="1:79" ht="15" customHeight="1" x14ac:dyDescent="0.15">
      <c r="A28" t="s">
        <v>8</v>
      </c>
      <c r="B28" s="3">
        <v>8.5800000000000001E-2</v>
      </c>
      <c r="C28" s="3">
        <v>8.3900000000000002E-2</v>
      </c>
      <c r="D28" s="3">
        <v>0.1101</v>
      </c>
      <c r="E28" s="3">
        <v>9.3100000000000002E-2</v>
      </c>
      <c r="F28" s="3">
        <v>6.7799999999999999E-2</v>
      </c>
      <c r="G28" s="3">
        <v>8.1799999999999998E-2</v>
      </c>
      <c r="H28" s="3">
        <v>8.4500000000000006E-2</v>
      </c>
      <c r="I28" s="3">
        <v>5.8000000000000003E-2</v>
      </c>
      <c r="J28" s="3">
        <v>5.1400000000000001E-2</v>
      </c>
      <c r="K28" s="3">
        <v>6.08E-2</v>
      </c>
      <c r="L28" s="3">
        <v>4.7800000000000002E-2</v>
      </c>
      <c r="M28" s="3">
        <v>7.5499999999999998E-2</v>
      </c>
      <c r="N28" s="3">
        <v>0.21920000000000001</v>
      </c>
      <c r="O28" s="3">
        <v>0.221</v>
      </c>
      <c r="P28" s="3">
        <v>0.20619999999999999</v>
      </c>
      <c r="Q28" s="3">
        <v>8.6599999999999996E-2</v>
      </c>
      <c r="R28" s="3">
        <v>0.1162</v>
      </c>
      <c r="S28" s="3">
        <v>9.5500000000000002E-2</v>
      </c>
      <c r="T28" s="3">
        <v>0.124</v>
      </c>
      <c r="U28" s="3">
        <v>0.12130000000000001</v>
      </c>
      <c r="V28" s="3">
        <v>0.14030000000000001</v>
      </c>
      <c r="W28" s="3">
        <v>0.1221</v>
      </c>
      <c r="X28" s="3">
        <v>0.15340000000000001</v>
      </c>
      <c r="Y28" s="3">
        <v>0.1578</v>
      </c>
      <c r="Z28" s="3">
        <v>0.1048</v>
      </c>
      <c r="AA28" s="3">
        <v>0.13450000000000001</v>
      </c>
      <c r="AB28" s="3">
        <v>0.13930000000000001</v>
      </c>
      <c r="AC28" s="42"/>
      <c r="AD28" s="42"/>
      <c r="AE28" s="42"/>
      <c r="AF28" s="17"/>
      <c r="AH28" s="5">
        <f t="shared" si="42"/>
        <v>0.3125</v>
      </c>
      <c r="AI28" s="9">
        <f>(AI15/$AI32)*100</f>
        <v>24.152493123087051</v>
      </c>
      <c r="AJ28" s="9">
        <f t="shared" ref="AJ28" si="52">(AJ15/$AI32)*100</f>
        <v>23.26310487776529</v>
      </c>
      <c r="AK28" s="9">
        <f>(AK15/$AI32)*100</f>
        <v>23.382821277749795</v>
      </c>
      <c r="AL28" s="7">
        <f t="shared" si="12"/>
        <v>23.599473092867381</v>
      </c>
      <c r="AM28" s="7">
        <f t="shared" si="43"/>
        <v>0.48265553915234238</v>
      </c>
      <c r="AN28" s="9">
        <f>(AL15/$AI32)*100</f>
        <v>3.0684591840688085</v>
      </c>
      <c r="AO28" s="9">
        <f t="shared" ref="AO28:AP28" si="53">(AM15/$AI32)*100</f>
        <v>6.1601642710472273</v>
      </c>
      <c r="AP28" s="9">
        <f t="shared" si="53"/>
        <v>6.6134593777846638</v>
      </c>
      <c r="AQ28" s="7">
        <f t="shared" si="3"/>
        <v>5.2806942776335672</v>
      </c>
      <c r="AR28" s="7">
        <f t="shared" si="4"/>
        <v>1.9292115475881932</v>
      </c>
      <c r="AS28" s="9">
        <f>(AO15/$AI32)*100</f>
        <v>5.2407888109720648</v>
      </c>
      <c r="AT28" s="9">
        <f>(AP15/$AI32)*100</f>
        <v>5.245437991553989</v>
      </c>
      <c r="AU28" s="9">
        <f>(AQ15/$AI32)*100</f>
        <v>4.3655805664251668</v>
      </c>
      <c r="AV28" s="7">
        <f t="shared" si="14"/>
        <v>4.9506024563170739</v>
      </c>
      <c r="AW28" s="7">
        <f t="shared" si="15"/>
        <v>0.50664915124723597</v>
      </c>
      <c r="AX28" s="9">
        <f>(AR15/$AI32)*100</f>
        <v>45.178412304831269</v>
      </c>
      <c r="AY28" s="9">
        <f t="shared" ref="AY28:AZ28" si="54">(AS15/$AI32)*100</f>
        <v>66.332183952578347</v>
      </c>
      <c r="AZ28" s="9">
        <f t="shared" si="54"/>
        <v>65.553446205106354</v>
      </c>
      <c r="BA28" s="7">
        <f>AVERAGE(AX28:AZ28)</f>
        <v>59.021347487505324</v>
      </c>
      <c r="BB28" s="7">
        <f t="shared" si="18"/>
        <v>11.994655016865638</v>
      </c>
      <c r="BC28" s="9">
        <f>(AU15/$AI32)*100</f>
        <v>72.07392197125256</v>
      </c>
      <c r="BD28" s="9">
        <f t="shared" ref="BD28:BE28" si="55">(AV15/$AI32)*100</f>
        <v>70.365348107396059</v>
      </c>
      <c r="BE28" s="9">
        <f t="shared" si="55"/>
        <v>63.376467397621163</v>
      </c>
      <c r="BF28" s="7">
        <f>AVERAGE(BC28:BE28)</f>
        <v>68.605245825423268</v>
      </c>
      <c r="BG28" s="7">
        <f t="shared" si="21"/>
        <v>4.6081340092655525</v>
      </c>
      <c r="BH28" s="9">
        <f>(AX15/$AI32)*100</f>
        <v>50.769051954592989</v>
      </c>
      <c r="BI28" s="9">
        <f t="shared" ref="BI28:BJ28" si="56">(AY15/$AI32)*100</f>
        <v>51.24559296424006</v>
      </c>
      <c r="BJ28" s="9">
        <f t="shared" si="56"/>
        <v>51.257215915694864</v>
      </c>
      <c r="BK28" s="7">
        <f>AVERAGE(BH28:BJ28)</f>
        <v>51.090620278175976</v>
      </c>
      <c r="BL28" s="7">
        <f t="shared" si="24"/>
        <v>0.27854696785121796</v>
      </c>
      <c r="BM28" s="9">
        <f>(BA15/$AI32)*100</f>
        <v>79.756692882879378</v>
      </c>
      <c r="BN28" s="9">
        <f t="shared" ref="BN28:BO28" si="57">(BB15/$AI32)*100</f>
        <v>86.149316183022734</v>
      </c>
      <c r="BO28" s="9">
        <f t="shared" si="57"/>
        <v>86.765332610127459</v>
      </c>
      <c r="BP28" s="7">
        <f>AVERAGE(BM28:BO28)</f>
        <v>84.223780558676523</v>
      </c>
      <c r="BQ28" s="7">
        <f t="shared" si="27"/>
        <v>3.8808534225167248</v>
      </c>
      <c r="BR28" s="9">
        <f>(BD15/$AI32)*100</f>
        <v>80.884119173995572</v>
      </c>
      <c r="BS28" s="9">
        <f t="shared" ref="BS28:BT28" si="58">(BE15/$AI32)*100</f>
        <v>79.403355158653284</v>
      </c>
      <c r="BT28" s="9">
        <f t="shared" si="58"/>
        <v>78.801286273294323</v>
      </c>
      <c r="BU28" s="7">
        <f>AVERAGE(BR28:BT28)</f>
        <v>79.696253535314398</v>
      </c>
      <c r="BV28" s="7">
        <f t="shared" si="30"/>
        <v>1.0718630123989394</v>
      </c>
      <c r="BW28" s="9">
        <f>(BG15/$BW32)*100</f>
        <v>116.58550894690526</v>
      </c>
      <c r="BX28" s="9">
        <f t="shared" ref="BX28:BY28" si="59">(BH15/$BW32)*100</f>
        <v>111.6221765913758</v>
      </c>
      <c r="BY28" s="9">
        <f t="shared" si="59"/>
        <v>112.32619536520978</v>
      </c>
      <c r="BZ28" s="7">
        <f>AVERAGE(BW28:BY28)</f>
        <v>113.51129363449695</v>
      </c>
      <c r="CA28" s="7">
        <f t="shared" si="33"/>
        <v>2.6855186554485115</v>
      </c>
    </row>
    <row r="29" spans="1:79" ht="15" customHeight="1" x14ac:dyDescent="0.15">
      <c r="A29" t="s">
        <v>9</v>
      </c>
      <c r="B29" s="3">
        <v>0.11990000000000001</v>
      </c>
      <c r="C29" s="3">
        <v>0.12720000000000001</v>
      </c>
      <c r="D29" s="3">
        <v>0.12620000000000001</v>
      </c>
      <c r="E29" s="3">
        <v>5.3199999999999997E-2</v>
      </c>
      <c r="F29" s="3">
        <v>6.2300000000000001E-2</v>
      </c>
      <c r="G29" s="3">
        <v>7.0699999999999999E-2</v>
      </c>
      <c r="H29" s="3">
        <v>7.8600000000000003E-2</v>
      </c>
      <c r="I29" s="3">
        <v>8.6999999999999994E-2</v>
      </c>
      <c r="J29" s="3">
        <v>0.106</v>
      </c>
      <c r="K29" s="3">
        <v>0.10390000000000001</v>
      </c>
      <c r="L29" s="3">
        <v>0.1182</v>
      </c>
      <c r="M29" s="3">
        <v>0.1242</v>
      </c>
      <c r="N29" s="3">
        <v>0.1792</v>
      </c>
      <c r="O29" s="3">
        <v>0.17119999999999999</v>
      </c>
      <c r="P29" s="3">
        <v>0.1792</v>
      </c>
      <c r="Q29" s="3">
        <v>0.13</v>
      </c>
      <c r="R29" s="3">
        <v>0.1414</v>
      </c>
      <c r="S29" s="3">
        <v>0.12720000000000001</v>
      </c>
      <c r="T29" s="3">
        <v>0.15290000000000001</v>
      </c>
      <c r="U29" s="3">
        <v>0.15590000000000001</v>
      </c>
      <c r="V29" s="3">
        <v>0.16209999999999999</v>
      </c>
      <c r="W29" s="3">
        <v>0.1552</v>
      </c>
      <c r="X29" s="3">
        <v>0.1666</v>
      </c>
      <c r="Y29" s="3">
        <v>0.16289999999999999</v>
      </c>
      <c r="Z29" s="3">
        <v>0.1148</v>
      </c>
      <c r="AA29" s="3">
        <v>0.1074</v>
      </c>
      <c r="AB29" s="3">
        <v>0.1053</v>
      </c>
      <c r="AC29" s="42"/>
      <c r="AD29" s="42"/>
      <c r="AE29" s="42"/>
      <c r="AF29" s="17"/>
      <c r="AH29" s="5">
        <f t="shared" si="42"/>
        <v>0.15625</v>
      </c>
      <c r="AI29" s="9">
        <f>(AI16/$AI32)*100</f>
        <v>82.406725814575182</v>
      </c>
      <c r="AJ29" s="9">
        <f>(AJ16/$AI32)*100</f>
        <v>83.619348339855094</v>
      </c>
      <c r="AK29" s="9">
        <f>(AK16/$AI32)*100</f>
        <v>83.504629808996143</v>
      </c>
      <c r="AL29" s="7">
        <f>AVERAGE(AI29:AK29)</f>
        <v>83.176901321142125</v>
      </c>
      <c r="AM29" s="7">
        <f t="shared" si="43"/>
        <v>0.6694533729225367</v>
      </c>
      <c r="AN29" s="9">
        <f>(AL16/$AI32)*100</f>
        <v>25.070706288016737</v>
      </c>
      <c r="AO29" s="9">
        <f>(AM16/$AI32)*100</f>
        <v>23.572507845492229</v>
      </c>
      <c r="AP29" s="9">
        <f>(AN16/$AI32)*100</f>
        <v>23.184301266901706</v>
      </c>
      <c r="AQ29" s="7">
        <f>AVERAGE(AN29:AP29)</f>
        <v>23.942505133470224</v>
      </c>
      <c r="AR29" s="7">
        <f t="shared" si="4"/>
        <v>0.99614480410997674</v>
      </c>
      <c r="AS29" s="9">
        <f>(AO16/$AI32)*100</f>
        <v>46.945100925961789</v>
      </c>
      <c r="AT29" s="9">
        <f t="shared" ref="AT29" si="60">(AP16/$AI32)*100</f>
        <v>46.166363178489789</v>
      </c>
      <c r="AU29" s="9">
        <f>(AQ16/$AI32)*100</f>
        <v>41.94723180039518</v>
      </c>
      <c r="AV29" s="7">
        <f t="shared" si="14"/>
        <v>45.019565301615586</v>
      </c>
      <c r="AW29" s="7">
        <f t="shared" si="15"/>
        <v>2.689058009206081</v>
      </c>
      <c r="AX29" s="9">
        <f>(AR16/$AI32)*100</f>
        <v>77.228700941459067</v>
      </c>
      <c r="AY29" s="9">
        <f t="shared" ref="AY29:AZ29" si="61">(AS16/$AI32)*100</f>
        <v>75.256286079578473</v>
      </c>
      <c r="AZ29" s="9">
        <f t="shared" si="61"/>
        <v>64.415559257680826</v>
      </c>
      <c r="BA29" s="7">
        <f t="shared" si="17"/>
        <v>72.300182092906127</v>
      </c>
      <c r="BB29" s="7">
        <f t="shared" si="18"/>
        <v>6.8991349484670179</v>
      </c>
      <c r="BC29" s="9">
        <f>(AU16/$AI32)*100</f>
        <v>76.309325481383894</v>
      </c>
      <c r="BD29" s="9">
        <f t="shared" ref="BD29:BE29" si="62">(AV16/$AI32)*100</f>
        <v>76.319786137693228</v>
      </c>
      <c r="BE29" s="9">
        <f t="shared" si="62"/>
        <v>75.659602495060241</v>
      </c>
      <c r="BF29" s="7">
        <f t="shared" ref="BF29:BF31" si="63">AVERAGE(BC29:BE29)</f>
        <v>76.096238038045783</v>
      </c>
      <c r="BG29" s="7">
        <f t="shared" si="21"/>
        <v>0.37817364316054308</v>
      </c>
      <c r="BH29" s="9">
        <f>(AX16/$AI32)*100</f>
        <v>70.551315330672963</v>
      </c>
      <c r="BI29" s="9">
        <f t="shared" ref="BI29:BJ29" si="64">(AY16/$AI32)*100</f>
        <v>75.887412343574454</v>
      </c>
      <c r="BJ29" s="9">
        <f t="shared" si="64"/>
        <v>76.763782883266813</v>
      </c>
      <c r="BK29" s="7">
        <f t="shared" ref="BK29:BK31" si="65">AVERAGE(BH29:BJ29)</f>
        <v>74.400836852504753</v>
      </c>
      <c r="BL29" s="7">
        <f t="shared" si="24"/>
        <v>3.3624571805444177</v>
      </c>
      <c r="BM29" s="9">
        <f>(BA16/$AI32)*100</f>
        <v>99.050792297857484</v>
      </c>
      <c r="BN29" s="9">
        <f t="shared" ref="BN29:BO29" si="66">(BB16/$AI32)*100</f>
        <v>99.029870985238858</v>
      </c>
      <c r="BO29" s="9">
        <f t="shared" si="66"/>
        <v>108.67459610243695</v>
      </c>
      <c r="BP29" s="7">
        <f t="shared" ref="BP29:BP31" si="67">AVERAGE(BM29:BO29)</f>
        <v>102.2517531285111</v>
      </c>
      <c r="BQ29" s="7">
        <f t="shared" si="27"/>
        <v>5.5623550161880129</v>
      </c>
      <c r="BR29" s="9">
        <f>(BD16/$AI32)*100</f>
        <v>87.891596606098148</v>
      </c>
      <c r="BS29" s="9">
        <f t="shared" ref="BS29:BT29" si="68">(BE16/$AI32)*100</f>
        <v>87.929952345899025</v>
      </c>
      <c r="BT29" s="9">
        <f t="shared" si="68"/>
        <v>87.470845763434184</v>
      </c>
      <c r="BU29" s="7">
        <f t="shared" ref="BU29:BU31" si="69">AVERAGE(BR29:BT29)</f>
        <v>87.764131571810438</v>
      </c>
      <c r="BV29" s="7">
        <f t="shared" si="30"/>
        <v>0.25471594912786472</v>
      </c>
      <c r="BW29" s="9">
        <f>(BG16/$BW32)*100</f>
        <v>115.07186858316223</v>
      </c>
      <c r="BX29" s="9">
        <f t="shared" ref="BX29:BY29" si="70">(BH16/$BW32)*100</f>
        <v>108.71809914931067</v>
      </c>
      <c r="BY29" s="9">
        <f t="shared" si="70"/>
        <v>111.11176298034616</v>
      </c>
      <c r="BZ29" s="7">
        <f t="shared" ref="BZ29:BZ31" si="71">AVERAGE(BW29:BY29)</f>
        <v>111.63391023760636</v>
      </c>
      <c r="CA29" s="7">
        <f t="shared" si="33"/>
        <v>3.2089055491451961</v>
      </c>
    </row>
    <row r="30" spans="1:79" ht="15" customHeight="1" x14ac:dyDescent="0.15">
      <c r="A30" t="s">
        <v>10</v>
      </c>
      <c r="B30" s="3">
        <v>0.16200000000000001</v>
      </c>
      <c r="C30" s="3">
        <v>0.15670000000000001</v>
      </c>
      <c r="D30" s="3">
        <v>0.15770000000000001</v>
      </c>
      <c r="E30" s="3">
        <v>8.5699999999999998E-2</v>
      </c>
      <c r="F30" s="3">
        <v>0.1065</v>
      </c>
      <c r="G30" s="3">
        <v>0.1047</v>
      </c>
      <c r="H30" s="3">
        <v>0.1346</v>
      </c>
      <c r="I30" s="3">
        <v>0.1409</v>
      </c>
      <c r="J30" s="3">
        <v>0.15129999999999999</v>
      </c>
      <c r="K30" s="3">
        <v>0.1593</v>
      </c>
      <c r="L30" s="3">
        <v>0.1704</v>
      </c>
      <c r="M30" s="3">
        <v>0.18129999999999999</v>
      </c>
      <c r="N30" s="3">
        <v>0.18</v>
      </c>
      <c r="O30" s="3">
        <v>0.17050000000000001</v>
      </c>
      <c r="P30" s="3">
        <v>0.1704</v>
      </c>
      <c r="Q30" s="3">
        <v>0.1583</v>
      </c>
      <c r="R30" s="3">
        <v>0.1638</v>
      </c>
      <c r="S30" s="3">
        <v>0.1663</v>
      </c>
      <c r="T30" s="3">
        <v>0.17680000000000001</v>
      </c>
      <c r="U30" s="3">
        <v>0.1706</v>
      </c>
      <c r="V30" s="3">
        <v>0.16170000000000001</v>
      </c>
      <c r="W30" s="3">
        <v>0.1678</v>
      </c>
      <c r="X30" s="3">
        <v>0.16220000000000001</v>
      </c>
      <c r="Y30" s="3">
        <v>0.16539999999999999</v>
      </c>
      <c r="Z30" s="3">
        <v>0.10580000000000001</v>
      </c>
      <c r="AA30" s="3">
        <v>0.1048</v>
      </c>
      <c r="AB30" s="3">
        <v>0.1036</v>
      </c>
      <c r="AC30" s="42"/>
      <c r="AD30" s="42"/>
      <c r="AE30" s="42"/>
      <c r="AF30" s="17"/>
      <c r="AH30" s="5">
        <f>AH29/2</f>
        <v>7.8125E-2</v>
      </c>
      <c r="AI30" s="9">
        <f>(AI17/$AI32)*100</f>
        <v>86.933865406222139</v>
      </c>
      <c r="AJ30" s="9">
        <f>(AJ17/$AI32)*100</f>
        <v>88.659873697260863</v>
      </c>
      <c r="AK30" s="9">
        <f>(AK17/$AI32)*100</f>
        <v>81.918561853473321</v>
      </c>
      <c r="AL30" s="7">
        <f>AVERAGE(AI30:AK30)</f>
        <v>85.837433652318779</v>
      </c>
      <c r="AM30" s="7">
        <f>_xlfn.STDEV.S(AI30:AK30)</f>
        <v>3.5018485528393795</v>
      </c>
      <c r="AN30" s="9">
        <f>(AL17/$AI32)*100</f>
        <v>49.17670760528457</v>
      </c>
      <c r="AO30" s="9">
        <f>(AM17/$AI32)*100</f>
        <v>41.366084227654873</v>
      </c>
      <c r="AP30" s="9">
        <f>(AN17/$AI32)*100</f>
        <v>46.387199256131105</v>
      </c>
      <c r="AQ30" s="7">
        <f t="shared" si="3"/>
        <v>45.643330363023516</v>
      </c>
      <c r="AR30" s="7">
        <f t="shared" si="4"/>
        <v>3.9580885644959629</v>
      </c>
      <c r="AS30" s="9">
        <f>(AO17/$AI32)*100</f>
        <v>73.015381039091849</v>
      </c>
      <c r="AT30" s="9">
        <f t="shared" ref="AT30" si="72">(AP17/$AI32)*100</f>
        <v>67.982643059160822</v>
      </c>
      <c r="AU30" s="9">
        <f>(AQ17/$AI32)*100</f>
        <v>66.335670838014806</v>
      </c>
      <c r="AV30" s="7">
        <f t="shared" si="14"/>
        <v>69.111231645422492</v>
      </c>
      <c r="AW30" s="7">
        <f t="shared" si="15"/>
        <v>3.4799304936123745</v>
      </c>
      <c r="AX30" s="9">
        <f>(AR17/$AI32)*100</f>
        <v>80.512184727441777</v>
      </c>
      <c r="AY30" s="9">
        <f t="shared" ref="AY30:AZ30" si="73">(AS17/$AI32)*100</f>
        <v>81.933090542791831</v>
      </c>
      <c r="AZ30" s="9">
        <f t="shared" si="73"/>
        <v>80.509395219092639</v>
      </c>
      <c r="BA30" s="7">
        <f t="shared" si="17"/>
        <v>80.984890163108744</v>
      </c>
      <c r="BB30" s="7">
        <f t="shared" si="18"/>
        <v>0.82116680118144281</v>
      </c>
      <c r="BC30" s="9">
        <f>(AU17/$AI32)*100</f>
        <v>93.049862461741114</v>
      </c>
      <c r="BD30" s="9">
        <f>(AV17/$AI32)*100</f>
        <v>94.617798612994449</v>
      </c>
      <c r="BE30" s="9">
        <f>(AW17/$AI32)*100</f>
        <v>90.61252954166828</v>
      </c>
      <c r="BF30" s="7">
        <f t="shared" si="63"/>
        <v>92.760063538801276</v>
      </c>
      <c r="BG30" s="7">
        <f t="shared" si="21"/>
        <v>2.0182994438965971</v>
      </c>
      <c r="BH30" s="9">
        <f>(AX17/$AI32)*100</f>
        <v>77.455348494827774</v>
      </c>
      <c r="BI30" s="9">
        <f t="shared" ref="BI30:BJ30" si="74">(AY17/$AI32)*100</f>
        <v>82.678702878617642</v>
      </c>
      <c r="BJ30" s="9">
        <f t="shared" si="74"/>
        <v>84.870791522994054</v>
      </c>
      <c r="BK30" s="7">
        <f t="shared" si="65"/>
        <v>81.668280965479823</v>
      </c>
      <c r="BL30" s="7">
        <f t="shared" si="24"/>
        <v>3.8095817562964558</v>
      </c>
      <c r="BM30" s="9">
        <f>(BA17/$AI32)*100</f>
        <v>114.82313742202936</v>
      </c>
      <c r="BN30" s="9">
        <f t="shared" ref="BN30:BO30" si="75">(BB17/$AI32)*100</f>
        <v>115.97380961605516</v>
      </c>
      <c r="BO30" s="9">
        <f t="shared" si="75"/>
        <v>121.12277711053423</v>
      </c>
      <c r="BP30" s="7">
        <f t="shared" si="67"/>
        <v>117.30657471620624</v>
      </c>
      <c r="BQ30" s="7">
        <f t="shared" si="27"/>
        <v>3.3546329397390089</v>
      </c>
      <c r="BR30" s="9">
        <f>(BD17/$AI32)*100</f>
        <v>92.983611638448707</v>
      </c>
      <c r="BS30" s="9">
        <f t="shared" ref="BS30" si="76">(BE17/$AI32)*100</f>
        <v>89.729185231103017</v>
      </c>
      <c r="BT30" s="9">
        <f>(BF17/$AI32)*100</f>
        <v>93.041726395722748</v>
      </c>
      <c r="BU30" s="7">
        <f t="shared" si="69"/>
        <v>91.918174421758138</v>
      </c>
      <c r="BV30" s="7">
        <f t="shared" si="30"/>
        <v>1.8959429286919582</v>
      </c>
      <c r="BW30" s="9">
        <f>(BG17/$BW32)*100</f>
        <v>110.14373716632444</v>
      </c>
      <c r="BX30" s="9">
        <f t="shared" ref="BX30:BY30" si="77">(BH17/$BW32)*100</f>
        <v>107.38046347902615</v>
      </c>
      <c r="BY30" s="9">
        <f t="shared" si="77"/>
        <v>111.83338222352599</v>
      </c>
      <c r="BZ30" s="7">
        <f t="shared" si="71"/>
        <v>109.7858609562922</v>
      </c>
      <c r="CA30" s="7">
        <f t="shared" si="33"/>
        <v>2.247927461587627</v>
      </c>
    </row>
    <row r="31" spans="1:79" ht="15" customHeight="1" x14ac:dyDescent="0.15">
      <c r="A31" t="s">
        <v>11</v>
      </c>
      <c r="B31" s="3">
        <v>0.19320000000000001</v>
      </c>
      <c r="C31" s="3">
        <v>0.1787</v>
      </c>
      <c r="D31" s="3">
        <v>0.2001</v>
      </c>
      <c r="E31" s="3">
        <v>0.13919999999999999</v>
      </c>
      <c r="F31" s="3">
        <v>0.16239999999999999</v>
      </c>
      <c r="G31" s="3">
        <v>0.15290000000000001</v>
      </c>
      <c r="H31" s="3">
        <v>0.15329999999999999</v>
      </c>
      <c r="I31" s="3">
        <v>0.1638</v>
      </c>
      <c r="J31" s="3">
        <v>0.1716</v>
      </c>
      <c r="K31" s="3">
        <v>0.18729999999999999</v>
      </c>
      <c r="L31" s="3">
        <v>0.17899999999999999</v>
      </c>
      <c r="M31" s="3">
        <v>0.182</v>
      </c>
      <c r="N31" s="3">
        <v>0.18140000000000001</v>
      </c>
      <c r="O31" s="3">
        <v>0.1749</v>
      </c>
      <c r="P31" s="3">
        <v>0.18490000000000001</v>
      </c>
      <c r="Q31" s="3">
        <v>0.18959999999999999</v>
      </c>
      <c r="R31" s="3">
        <v>0.18010000000000001</v>
      </c>
      <c r="S31" s="3">
        <v>0.16919999999999999</v>
      </c>
      <c r="T31" s="3">
        <v>0.18099999999999999</v>
      </c>
      <c r="U31" s="3">
        <v>0.1686</v>
      </c>
      <c r="V31" s="3">
        <v>0.16450000000000001</v>
      </c>
      <c r="W31" s="3">
        <v>0.15</v>
      </c>
      <c r="X31" s="3">
        <v>0.17299999999999999</v>
      </c>
      <c r="Y31" s="3">
        <v>0.14349999999999999</v>
      </c>
      <c r="Z31" s="3">
        <v>0.10349999999999999</v>
      </c>
      <c r="AA31" s="3">
        <v>0.10730000000000001</v>
      </c>
      <c r="AB31" s="3">
        <v>0.1081</v>
      </c>
      <c r="AC31" s="42"/>
      <c r="AD31" s="42"/>
      <c r="AE31" s="42"/>
      <c r="AF31" s="17"/>
      <c r="AH31" s="5">
        <f>AH30/2</f>
        <v>3.90625E-2</v>
      </c>
      <c r="AI31" s="9">
        <f>(AI18/$AI32)*100</f>
        <v>97.690906977645184</v>
      </c>
      <c r="AJ31" s="9">
        <f>(AJ18/$AI32)*100</f>
        <v>104.33923520979427</v>
      </c>
      <c r="AK31" s="9">
        <f>(AK18/$AI32)*100</f>
        <v>98.039595521289357</v>
      </c>
      <c r="AL31" s="7">
        <f>AVERAGE(AI31:AK31)</f>
        <v>100.02324590290959</v>
      </c>
      <c r="AM31" s="7">
        <f>_xlfn.STDEV.S(AI31:AK31)</f>
        <v>3.7418202385970187</v>
      </c>
      <c r="AN31" s="9">
        <f>(AL18/$AI32)*100</f>
        <v>95.622021618689701</v>
      </c>
      <c r="AO31" s="9">
        <f>(AM18/$AI32)*100</f>
        <v>94.680562550850397</v>
      </c>
      <c r="AP31" s="9">
        <f>(AN18/$AI32)*100</f>
        <v>93.701910038355734</v>
      </c>
      <c r="AQ31" s="7">
        <f>AVERAGE(AN31:AP31)</f>
        <v>94.668164735965277</v>
      </c>
      <c r="AR31" s="7">
        <f>_xlfn.STDEV.S(AN31:AP31)</f>
        <v>0.96011582613432345</v>
      </c>
      <c r="AS31" s="9">
        <f>(AO18/$AI32)*100</f>
        <v>89.148037658362696</v>
      </c>
      <c r="AT31" s="9">
        <f t="shared" ref="AT31" si="78">(AP18/$AI32)*100</f>
        <v>88.167060555577066</v>
      </c>
      <c r="AU31" s="9">
        <f>(AQ18/$AI32)*100</f>
        <v>86.306226027662632</v>
      </c>
      <c r="AV31" s="7">
        <f>AVERAGE(AS31:AU31)</f>
        <v>87.873774747200798</v>
      </c>
      <c r="AW31" s="7">
        <f t="shared" si="15"/>
        <v>1.4434284742035992</v>
      </c>
      <c r="AX31" s="9">
        <f>(AR18/$AI32)*100</f>
        <v>87.114021153771645</v>
      </c>
      <c r="AY31" s="9">
        <f>(AS18/$AI32)*100</f>
        <v>84.32451280461818</v>
      </c>
      <c r="AZ31" s="9">
        <f>(AT18/$AI32)*100</f>
        <v>87.519662159544382</v>
      </c>
      <c r="BA31" s="7">
        <f t="shared" si="17"/>
        <v>86.319398705978074</v>
      </c>
      <c r="BB31" s="7">
        <f t="shared" si="18"/>
        <v>1.7394865552726819</v>
      </c>
      <c r="BC31" s="9">
        <f>(AU18/$AI32)*100</f>
        <v>95.536011777924131</v>
      </c>
      <c r="BD31" s="9">
        <f t="shared" ref="BD31" si="79">(AV18/$AI32)*100</f>
        <v>93.785595288830336</v>
      </c>
      <c r="BE31" s="9">
        <f>(AW18/$AI32)*100</f>
        <v>92.996164426019902</v>
      </c>
      <c r="BF31" s="7">
        <f t="shared" si="63"/>
        <v>94.10592383092478</v>
      </c>
      <c r="BG31" s="7">
        <f t="shared" si="21"/>
        <v>1.2998707335362232</v>
      </c>
      <c r="BH31" s="9">
        <f>(AX18/$AI32)*100</f>
        <v>91.49587385223353</v>
      </c>
      <c r="BI31" s="9">
        <f t="shared" ref="BI31:BJ31" si="80">(AY18/$AI32)*100</f>
        <v>95.924218356514643</v>
      </c>
      <c r="BJ31" s="9">
        <f t="shared" si="80"/>
        <v>94.785169113943653</v>
      </c>
      <c r="BK31" s="7">
        <f t="shared" si="65"/>
        <v>94.068420440897285</v>
      </c>
      <c r="BL31" s="7">
        <f t="shared" si="24"/>
        <v>2.2995337043375756</v>
      </c>
      <c r="BM31" s="9">
        <f>(BA18/$AI32)*100</f>
        <v>118.21703924683274</v>
      </c>
      <c r="BN31" s="9">
        <f t="shared" ref="BN31" si="81">(BB18/$AI32)*100</f>
        <v>112.44043237379411</v>
      </c>
      <c r="BO31" s="9">
        <f>(BC18/$AI32)*100</f>
        <v>115.17182596567352</v>
      </c>
      <c r="BP31" s="7">
        <f t="shared" si="67"/>
        <v>115.27643252876679</v>
      </c>
      <c r="BQ31" s="7">
        <f t="shared" si="27"/>
        <v>2.8897238001565007</v>
      </c>
      <c r="BR31" s="9">
        <f>(BD18/$AI32)*100</f>
        <v>96.470497074890531</v>
      </c>
      <c r="BS31" s="9">
        <f t="shared" ref="BS31" si="82">(BE18/$AI32)*100</f>
        <v>96.470497074890531</v>
      </c>
      <c r="BT31" s="9">
        <f>(BF18/$AI32)*100</f>
        <v>95.110611754678231</v>
      </c>
      <c r="BU31" s="7">
        <f>AVERAGE(BR31:BT31)</f>
        <v>96.017201968153088</v>
      </c>
      <c r="BV31" s="7">
        <f>_xlfn.STDEV.S(BR31:BT31)</f>
        <v>0.78513015569159161</v>
      </c>
      <c r="BW31" s="9">
        <f>(BG18/$BW32)*100</f>
        <v>108.31328835435612</v>
      </c>
      <c r="BX31" s="9">
        <f t="shared" ref="BX31:BY31" si="83">(BH18/$BW32)*100</f>
        <v>93.2120856556175</v>
      </c>
      <c r="BY31" s="9">
        <f t="shared" si="83"/>
        <v>103.20915224405987</v>
      </c>
      <c r="BZ31" s="7">
        <f t="shared" si="71"/>
        <v>101.57817541801116</v>
      </c>
      <c r="CA31" s="7">
        <f t="shared" si="33"/>
        <v>7.6815782748357488</v>
      </c>
    </row>
    <row r="32" spans="1:79" ht="15" customHeight="1" x14ac:dyDescent="0.15">
      <c r="A32" t="s">
        <v>12</v>
      </c>
      <c r="B32" s="3">
        <v>0.18790000000000001</v>
      </c>
      <c r="C32" s="3">
        <v>0.1772</v>
      </c>
      <c r="D32" s="3">
        <v>0.1769</v>
      </c>
      <c r="E32" s="3">
        <v>0.1593</v>
      </c>
      <c r="F32" s="3">
        <v>0.16769999999999999</v>
      </c>
      <c r="G32" s="3">
        <v>0.17530000000000001</v>
      </c>
      <c r="H32" s="3">
        <v>0.17199999999999999</v>
      </c>
      <c r="I32" s="3">
        <v>0.17530000000000001</v>
      </c>
      <c r="J32" s="3">
        <v>0.192</v>
      </c>
      <c r="K32" s="3">
        <v>0.188</v>
      </c>
      <c r="L32" s="3">
        <v>0.18529999999999999</v>
      </c>
      <c r="M32" s="3">
        <v>0.19800000000000001</v>
      </c>
      <c r="N32" s="3">
        <v>0.17630000000000001</v>
      </c>
      <c r="O32" s="3">
        <v>0.1779</v>
      </c>
      <c r="P32" s="3">
        <v>0.18229999999999999</v>
      </c>
      <c r="Q32" s="3">
        <v>0.18190000000000001</v>
      </c>
      <c r="R32" s="3">
        <v>0.17399999999999999</v>
      </c>
      <c r="S32" s="3">
        <v>0.1615</v>
      </c>
      <c r="T32" s="3">
        <v>0.1855</v>
      </c>
      <c r="U32" s="3">
        <v>0.16470000000000001</v>
      </c>
      <c r="V32" s="3">
        <v>0.16719999999999999</v>
      </c>
      <c r="W32" s="3">
        <v>0.16</v>
      </c>
      <c r="X32" s="3">
        <v>0.15</v>
      </c>
      <c r="Y32" s="3">
        <v>0.15670000000000001</v>
      </c>
      <c r="Z32" s="3">
        <v>0.1036</v>
      </c>
      <c r="AA32" s="3">
        <v>9.2200000000000004E-2</v>
      </c>
      <c r="AB32" s="3">
        <v>0.1022</v>
      </c>
      <c r="AC32" s="42"/>
      <c r="AD32" s="42"/>
      <c r="AE32" s="42"/>
      <c r="AF32" s="17"/>
      <c r="AH32" s="8" t="s">
        <v>38</v>
      </c>
      <c r="AI32" s="9">
        <f>AVERAGE(BJ11:BL11)</f>
        <v>0.86036666666666672</v>
      </c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46">
        <f>AVERAGE(BJ12:BL12)</f>
        <v>0.5681666666666666</v>
      </c>
      <c r="BX32" s="22"/>
      <c r="BY32" s="22"/>
      <c r="BZ32" s="22"/>
      <c r="CA32" s="22"/>
    </row>
    <row r="34" spans="2:46" ht="1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2:46" ht="15" customHeight="1" x14ac:dyDescent="0.15"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2:46" ht="15" customHeight="1" x14ac:dyDescent="0.15"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1"/>
      <c r="AT36" s="1"/>
    </row>
    <row r="37" spans="2:46" ht="15" customHeight="1" x14ac:dyDescent="0.15"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12"/>
      <c r="AT37" s="12"/>
    </row>
    <row r="38" spans="2:46" ht="15" customHeight="1" x14ac:dyDescent="0.15"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12"/>
      <c r="AT38" s="12"/>
    </row>
    <row r="39" spans="2:46" ht="15" customHeight="1" x14ac:dyDescent="0.15"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12"/>
      <c r="AT39" s="12"/>
    </row>
    <row r="40" spans="2:46" x14ac:dyDescent="0.15"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12"/>
      <c r="AT40" s="12"/>
    </row>
    <row r="41" spans="2:46" x14ac:dyDescent="0.15"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12"/>
      <c r="AT41" s="12"/>
    </row>
    <row r="42" spans="2:46" x14ac:dyDescent="0.15"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12"/>
      <c r="AT42" s="12"/>
    </row>
    <row r="43" spans="2:46" ht="15" customHeight="1" x14ac:dyDescent="0.15"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12"/>
      <c r="AT43" s="12"/>
    </row>
    <row r="44" spans="2:46" x14ac:dyDescent="0.15"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2:46" ht="15" customHeight="1" x14ac:dyDescent="0.15"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</sheetData>
  <mergeCells count="52">
    <mergeCell ref="AI21:CA21"/>
    <mergeCell ref="B22:AE22"/>
    <mergeCell ref="AN22:AR22"/>
    <mergeCell ref="AS22:AW22"/>
    <mergeCell ref="AX22:BB22"/>
    <mergeCell ref="BC22:BG22"/>
    <mergeCell ref="BH22:BL22"/>
    <mergeCell ref="BM22:BQ22"/>
    <mergeCell ref="BR22:BV22"/>
    <mergeCell ref="BW22:CA22"/>
    <mergeCell ref="AI8:BL8"/>
    <mergeCell ref="Q9:S9"/>
    <mergeCell ref="AI9:AK9"/>
    <mergeCell ref="AL9:AN9"/>
    <mergeCell ref="AO9:AQ9"/>
    <mergeCell ref="AR9:AT9"/>
    <mergeCell ref="AU9:AW9"/>
    <mergeCell ref="AX9:AZ9"/>
    <mergeCell ref="BA9:BC9"/>
    <mergeCell ref="BD9:BF9"/>
    <mergeCell ref="BG9:BI9"/>
    <mergeCell ref="BJ9:BL9"/>
    <mergeCell ref="N7:Y7"/>
    <mergeCell ref="AC7:AE7"/>
    <mergeCell ref="B8:AE8"/>
    <mergeCell ref="AH8:AH9"/>
    <mergeCell ref="AC13:AE18"/>
    <mergeCell ref="AC21:AE21"/>
    <mergeCell ref="AH21:AH23"/>
    <mergeCell ref="Q23:S23"/>
    <mergeCell ref="T23:V23"/>
    <mergeCell ref="W23:Y23"/>
    <mergeCell ref="Z23:AB23"/>
    <mergeCell ref="AC23:AE23"/>
    <mergeCell ref="AC27:AE32"/>
    <mergeCell ref="B21:M21"/>
    <mergeCell ref="AI22:AM22"/>
    <mergeCell ref="B23:D23"/>
    <mergeCell ref="E23:G23"/>
    <mergeCell ref="H23:J23"/>
    <mergeCell ref="K23:M23"/>
    <mergeCell ref="N23:P23"/>
    <mergeCell ref="B7:M7"/>
    <mergeCell ref="B9:D9"/>
    <mergeCell ref="E9:G9"/>
    <mergeCell ref="H9:J9"/>
    <mergeCell ref="K9:M9"/>
    <mergeCell ref="N9:P9"/>
    <mergeCell ref="T9:V9"/>
    <mergeCell ref="W9:Y9"/>
    <mergeCell ref="Z9:AB9"/>
    <mergeCell ref="AC9:A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4796-EE32-BF44-BC82-297A2BB512C4}">
  <dimension ref="A1:CA45"/>
  <sheetViews>
    <sheetView workbookViewId="0">
      <selection activeCell="B25" sqref="B25:AE32"/>
    </sheetView>
  </sheetViews>
  <sheetFormatPr baseColWidth="10" defaultColWidth="9.1640625" defaultRowHeight="13" x14ac:dyDescent="0.15"/>
  <cols>
    <col min="1" max="1" width="20.33203125" customWidth="1"/>
    <col min="2" max="32" width="8.83203125" customWidth="1"/>
    <col min="34" max="34" width="27.1640625" bestFit="1" customWidth="1"/>
    <col min="35" max="36" width="9.5" bestFit="1" customWidth="1"/>
    <col min="37" max="37" width="9.33203125" bestFit="1" customWidth="1"/>
    <col min="38" max="46" width="9.5" bestFit="1" customWidth="1"/>
  </cols>
  <sheetData>
    <row r="1" spans="1:64" ht="15" customHeight="1" x14ac:dyDescent="0.15"/>
    <row r="2" spans="1:64" ht="15" customHeight="1" x14ac:dyDescent="0.15">
      <c r="A2" s="11"/>
    </row>
    <row r="3" spans="1:64" ht="15" customHeight="1" x14ac:dyDescent="0.15">
      <c r="A3" s="31" t="s">
        <v>40</v>
      </c>
    </row>
    <row r="4" spans="1:64" ht="15" customHeight="1" x14ac:dyDescent="0.15">
      <c r="A4" t="s">
        <v>0</v>
      </c>
    </row>
    <row r="5" spans="1:64" ht="15" customHeight="1" x14ac:dyDescent="0.15">
      <c r="A5" t="s">
        <v>1</v>
      </c>
    </row>
    <row r="6" spans="1:64" ht="15" customHeight="1" x14ac:dyDescent="0.15">
      <c r="A6" s="15" t="s">
        <v>2</v>
      </c>
    </row>
    <row r="7" spans="1:64" x14ac:dyDescent="0.15">
      <c r="A7" t="s">
        <v>0</v>
      </c>
      <c r="B7" s="34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9" t="s">
        <v>22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33"/>
      <c r="AA7" s="33"/>
      <c r="AB7" s="33"/>
      <c r="AC7" s="34" t="s">
        <v>36</v>
      </c>
      <c r="AD7" s="35"/>
      <c r="AE7" s="35"/>
    </row>
    <row r="8" spans="1:64" ht="15" customHeight="1" x14ac:dyDescent="0.15">
      <c r="A8" t="s">
        <v>3</v>
      </c>
      <c r="B8" s="39" t="s">
        <v>14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1"/>
      <c r="AF8" s="16"/>
      <c r="AH8" s="36" t="s">
        <v>37</v>
      </c>
      <c r="AI8" s="34" t="s">
        <v>21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x14ac:dyDescent="0.15">
      <c r="A9" t="s">
        <v>0</v>
      </c>
      <c r="B9" s="34" t="s">
        <v>26</v>
      </c>
      <c r="C9" s="35"/>
      <c r="D9" s="35"/>
      <c r="E9" s="34" t="s">
        <v>27</v>
      </c>
      <c r="F9" s="35"/>
      <c r="G9" s="35"/>
      <c r="H9" s="34" t="s">
        <v>28</v>
      </c>
      <c r="I9" s="35"/>
      <c r="J9" s="35"/>
      <c r="K9" s="34" t="s">
        <v>29</v>
      </c>
      <c r="L9" s="35"/>
      <c r="M9" s="35"/>
      <c r="N9" s="34" t="s">
        <v>30</v>
      </c>
      <c r="O9" s="35"/>
      <c r="P9" s="35"/>
      <c r="Q9" s="34" t="s">
        <v>31</v>
      </c>
      <c r="R9" s="35"/>
      <c r="S9" s="35"/>
      <c r="T9" s="34" t="s">
        <v>32</v>
      </c>
      <c r="U9" s="35"/>
      <c r="V9" s="35"/>
      <c r="W9" s="34" t="s">
        <v>33</v>
      </c>
      <c r="X9" s="35"/>
      <c r="Y9" s="35"/>
      <c r="Z9" s="34" t="s">
        <v>34</v>
      </c>
      <c r="AA9" s="35"/>
      <c r="AB9" s="35"/>
      <c r="AC9" s="39" t="s">
        <v>35</v>
      </c>
      <c r="AD9" s="40"/>
      <c r="AE9" s="41"/>
      <c r="AF9" s="14"/>
      <c r="AH9" s="38"/>
      <c r="AI9" s="34" t="s">
        <v>26</v>
      </c>
      <c r="AJ9" s="35"/>
      <c r="AK9" s="35"/>
      <c r="AL9" s="34" t="s">
        <v>27</v>
      </c>
      <c r="AM9" s="35"/>
      <c r="AN9" s="35"/>
      <c r="AO9" s="34" t="s">
        <v>28</v>
      </c>
      <c r="AP9" s="35"/>
      <c r="AQ9" s="35"/>
      <c r="AR9" s="34" t="s">
        <v>29</v>
      </c>
      <c r="AS9" s="35"/>
      <c r="AT9" s="35"/>
      <c r="AU9" s="34" t="s">
        <v>30</v>
      </c>
      <c r="AV9" s="35"/>
      <c r="AW9" s="35"/>
      <c r="AX9" s="34" t="s">
        <v>31</v>
      </c>
      <c r="AY9" s="35"/>
      <c r="AZ9" s="35"/>
      <c r="BA9" s="34" t="s">
        <v>32</v>
      </c>
      <c r="BB9" s="35"/>
      <c r="BC9" s="35"/>
      <c r="BD9" s="34" t="s">
        <v>33</v>
      </c>
      <c r="BE9" s="35"/>
      <c r="BF9" s="35"/>
      <c r="BG9" s="34" t="s">
        <v>34</v>
      </c>
      <c r="BH9" s="35"/>
      <c r="BI9" s="35"/>
      <c r="BJ9" s="39" t="s">
        <v>35</v>
      </c>
      <c r="BK9" s="40"/>
      <c r="BL9" s="41"/>
    </row>
    <row r="10" spans="1:64" ht="15" customHeight="1" x14ac:dyDescent="0.15">
      <c r="A10" t="s">
        <v>4</v>
      </c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</v>
      </c>
      <c r="O10" s="18">
        <v>2</v>
      </c>
      <c r="P10" s="18">
        <v>3</v>
      </c>
      <c r="Q10" s="18">
        <v>4</v>
      </c>
      <c r="R10" s="18">
        <v>5</v>
      </c>
      <c r="S10" s="18">
        <v>6</v>
      </c>
      <c r="T10" s="18">
        <v>7</v>
      </c>
      <c r="U10" s="18">
        <v>8</v>
      </c>
      <c r="V10" s="18">
        <v>9</v>
      </c>
      <c r="W10" s="18">
        <v>10</v>
      </c>
      <c r="X10" s="18">
        <v>11</v>
      </c>
      <c r="Y10" s="18">
        <v>12</v>
      </c>
      <c r="Z10" s="2">
        <v>7</v>
      </c>
      <c r="AA10" s="2">
        <v>8</v>
      </c>
      <c r="AB10" s="2">
        <v>9</v>
      </c>
      <c r="AC10" s="2">
        <v>1</v>
      </c>
      <c r="AD10" s="2">
        <v>2</v>
      </c>
      <c r="AE10" s="2">
        <v>3</v>
      </c>
      <c r="AF10" s="1"/>
      <c r="AH10" s="4"/>
      <c r="AI10" s="8" t="s">
        <v>17</v>
      </c>
      <c r="AJ10" s="8" t="s">
        <v>18</v>
      </c>
      <c r="AK10" s="8" t="s">
        <v>19</v>
      </c>
      <c r="AL10" s="8" t="s">
        <v>17</v>
      </c>
      <c r="AM10" s="8" t="s">
        <v>18</v>
      </c>
      <c r="AN10" s="8" t="s">
        <v>19</v>
      </c>
      <c r="AO10" s="8" t="s">
        <v>17</v>
      </c>
      <c r="AP10" s="8" t="s">
        <v>18</v>
      </c>
      <c r="AQ10" s="8" t="s">
        <v>19</v>
      </c>
      <c r="AR10" s="8" t="s">
        <v>17</v>
      </c>
      <c r="AS10" s="8" t="s">
        <v>18</v>
      </c>
      <c r="AT10" s="8" t="s">
        <v>19</v>
      </c>
      <c r="AU10" s="8" t="s">
        <v>17</v>
      </c>
      <c r="AV10" s="8" t="s">
        <v>18</v>
      </c>
      <c r="AW10" s="8" t="s">
        <v>19</v>
      </c>
      <c r="AX10" s="8" t="s">
        <v>17</v>
      </c>
      <c r="AY10" s="8" t="s">
        <v>18</v>
      </c>
      <c r="AZ10" s="8" t="s">
        <v>19</v>
      </c>
      <c r="BA10" s="8" t="s">
        <v>17</v>
      </c>
      <c r="BB10" s="8" t="s">
        <v>18</v>
      </c>
      <c r="BC10" s="8" t="s">
        <v>19</v>
      </c>
      <c r="BD10" s="8" t="s">
        <v>17</v>
      </c>
      <c r="BE10" s="8" t="s">
        <v>18</v>
      </c>
      <c r="BF10" s="8" t="s">
        <v>19</v>
      </c>
      <c r="BG10" s="8" t="s">
        <v>17</v>
      </c>
      <c r="BH10" s="8" t="s">
        <v>18</v>
      </c>
      <c r="BI10" s="8" t="s">
        <v>19</v>
      </c>
      <c r="BJ10" s="8" t="s">
        <v>17</v>
      </c>
      <c r="BK10" s="8" t="s">
        <v>18</v>
      </c>
      <c r="BL10" s="8" t="s">
        <v>19</v>
      </c>
    </row>
    <row r="11" spans="1:64" ht="15" customHeight="1" x14ac:dyDescent="0.15">
      <c r="A11" t="s">
        <v>5</v>
      </c>
      <c r="B11" s="3">
        <v>7.22E-2</v>
      </c>
      <c r="C11" s="3">
        <v>6.4500000000000002E-2</v>
      </c>
      <c r="D11" s="3">
        <v>6.1400000000000003E-2</v>
      </c>
      <c r="E11" s="3">
        <v>0.19813800000000001</v>
      </c>
      <c r="F11" s="3">
        <v>0.14052000000000001</v>
      </c>
      <c r="G11" s="3">
        <v>5.1299999999999998E-2</v>
      </c>
      <c r="H11" s="3">
        <v>9.6600000000000005E-2</v>
      </c>
      <c r="I11" s="3">
        <v>0.13439999999999999</v>
      </c>
      <c r="J11" s="3">
        <v>0.1138</v>
      </c>
      <c r="K11" s="3">
        <v>0.10199999999999999</v>
      </c>
      <c r="L11" s="3">
        <v>0.18</v>
      </c>
      <c r="M11" s="3">
        <v>0.13250000000000001</v>
      </c>
      <c r="N11" s="3">
        <v>0.12970000000000001</v>
      </c>
      <c r="O11" s="3">
        <v>0.157</v>
      </c>
      <c r="P11" s="3">
        <v>7.8799999999999995E-2</v>
      </c>
      <c r="Q11" s="3">
        <v>6.7199999999999996E-2</v>
      </c>
      <c r="R11" s="3">
        <v>0.10489999999999999</v>
      </c>
      <c r="S11" s="3">
        <v>7.0400000000000004E-2</v>
      </c>
      <c r="T11" s="3">
        <v>4.8000000000000001E-2</v>
      </c>
      <c r="U11" s="3">
        <v>8.4099999999999994E-2</v>
      </c>
      <c r="V11" s="3">
        <v>4.7E-2</v>
      </c>
      <c r="W11" s="3">
        <v>5.1999999999999998E-2</v>
      </c>
      <c r="X11" s="3">
        <v>0.1457</v>
      </c>
      <c r="Y11" s="3">
        <v>6.2899999999999998E-2</v>
      </c>
      <c r="Z11" s="3">
        <v>0.38618000000000002</v>
      </c>
      <c r="AA11" s="3">
        <v>0.38118999999999997</v>
      </c>
      <c r="AB11" s="3">
        <v>0.36749999999999999</v>
      </c>
      <c r="AC11" s="3">
        <v>0.45789999999999997</v>
      </c>
      <c r="AD11" s="3">
        <v>0.39200000000000002</v>
      </c>
      <c r="AE11" s="3">
        <v>0.4012</v>
      </c>
      <c r="AF11" s="17"/>
      <c r="AH11" s="4">
        <v>5</v>
      </c>
      <c r="AI11" s="6">
        <f>B11-B25</f>
        <v>8.0000000000000071E-3</v>
      </c>
      <c r="AJ11" s="6">
        <f>C11-C25</f>
        <v>8.100000000000003E-3</v>
      </c>
      <c r="AK11" s="6">
        <f>D11-D25</f>
        <v>7.0000000000000062E-3</v>
      </c>
      <c r="AL11" s="6">
        <f>E11-E25</f>
        <v>4.73800000000002E-3</v>
      </c>
      <c r="AM11" s="6">
        <f>F11-F25</f>
        <v>3.8200000000000178E-3</v>
      </c>
      <c r="AN11" s="6">
        <f>G11-G25</f>
        <v>5.6999999999999967E-3</v>
      </c>
      <c r="AO11" s="6">
        <f>H11-H25</f>
        <v>9.6000000000000113E-3</v>
      </c>
      <c r="AP11" s="6">
        <f>I11-I25</f>
        <v>1.0499999999999995E-2</v>
      </c>
      <c r="AQ11" s="6">
        <f>J11-J25</f>
        <v>1.0399999999999993E-2</v>
      </c>
      <c r="AR11" s="6">
        <f>K11-K25</f>
        <v>1.2299999999999991E-2</v>
      </c>
      <c r="AS11" s="6">
        <f>L11-L25</f>
        <v>1.529999999999998E-2</v>
      </c>
      <c r="AT11" s="6">
        <f>M11-M25</f>
        <v>1.1100000000000013E-2</v>
      </c>
      <c r="AU11" s="6">
        <f>N11-N25</f>
        <v>4.2600000000000013E-2</v>
      </c>
      <c r="AV11" s="6">
        <f>O11-O25</f>
        <v>3.4299999999999997E-2</v>
      </c>
      <c r="AW11" s="6">
        <f>P11-P25</f>
        <v>2.7499999999999997E-2</v>
      </c>
      <c r="AX11" s="6">
        <f t="shared" ref="AX11:BL18" si="0">Q11-Q25</f>
        <v>7.4999999999999928E-3</v>
      </c>
      <c r="AY11" s="6">
        <f t="shared" si="0"/>
        <v>9.5999999999999974E-3</v>
      </c>
      <c r="AZ11" s="6">
        <f t="shared" si="0"/>
        <v>1.0000000000000002E-2</v>
      </c>
      <c r="BA11" s="6">
        <f t="shared" si="0"/>
        <v>5.9999999999999984E-3</v>
      </c>
      <c r="BB11" s="6">
        <f t="shared" si="0"/>
        <v>5.9999999999998943E-4</v>
      </c>
      <c r="BC11" s="6">
        <f t="shared" si="0"/>
        <v>1.9999999999999879E-4</v>
      </c>
      <c r="BD11" s="6">
        <f t="shared" si="0"/>
        <v>6.399999999999996E-3</v>
      </c>
      <c r="BE11" s="6">
        <f t="shared" si="0"/>
        <v>1.2800000000000006E-2</v>
      </c>
      <c r="BF11" s="6">
        <f t="shared" si="0"/>
        <v>7.4999999999999997E-3</v>
      </c>
      <c r="BG11" s="6">
        <f t="shared" si="0"/>
        <v>0.28717999999999999</v>
      </c>
      <c r="BH11" s="6">
        <f t="shared" si="0"/>
        <v>0.29498999999999997</v>
      </c>
      <c r="BI11" s="6">
        <f t="shared" si="0"/>
        <v>0.30449999999999999</v>
      </c>
      <c r="BJ11" s="6">
        <f t="shared" si="0"/>
        <v>0.37659999999999999</v>
      </c>
      <c r="BK11" s="6">
        <f t="shared" si="0"/>
        <v>0.31370000000000003</v>
      </c>
      <c r="BL11" s="6">
        <f t="shared" si="0"/>
        <v>0.32730000000000004</v>
      </c>
    </row>
    <row r="12" spans="1:64" ht="15" customHeight="1" x14ac:dyDescent="0.15">
      <c r="A12" t="s">
        <v>6</v>
      </c>
      <c r="B12" s="3">
        <v>5.1799999999999999E-2</v>
      </c>
      <c r="C12" s="3">
        <v>5.6500000000000002E-2</v>
      </c>
      <c r="D12" s="3">
        <v>5.2699999999999997E-2</v>
      </c>
      <c r="E12" s="3">
        <v>0.15620000000000001</v>
      </c>
      <c r="F12" s="3">
        <v>8.8200000000000001E-2</v>
      </c>
      <c r="G12" s="3">
        <v>6.7000000000000004E-2</v>
      </c>
      <c r="H12" s="3">
        <v>0.1681</v>
      </c>
      <c r="I12" s="3">
        <v>7.6600000000000001E-2</v>
      </c>
      <c r="J12" s="3">
        <v>9.2999999999999999E-2</v>
      </c>
      <c r="K12" s="3">
        <v>0.1671</v>
      </c>
      <c r="L12" s="3">
        <v>0.11849999999999999</v>
      </c>
      <c r="M12" s="3">
        <v>4.9000000000000002E-2</v>
      </c>
      <c r="N12" s="3">
        <v>0.22950000000000001</v>
      </c>
      <c r="O12" s="3">
        <v>0.1782</v>
      </c>
      <c r="P12" s="3">
        <v>0.18609999999999999</v>
      </c>
      <c r="Q12" s="3">
        <v>6.7699999999999996E-2</v>
      </c>
      <c r="R12" s="3">
        <v>5.6099999999999997E-2</v>
      </c>
      <c r="S12" s="3">
        <v>5.91E-2</v>
      </c>
      <c r="T12" s="3">
        <v>5.3699999999999998E-2</v>
      </c>
      <c r="U12" s="3">
        <v>4.9799999999999997E-2</v>
      </c>
      <c r="V12" s="3">
        <v>4.8300000000000003E-2</v>
      </c>
      <c r="W12" s="3">
        <v>0.15079999999999999</v>
      </c>
      <c r="X12" s="3">
        <v>0.15845000000000001</v>
      </c>
      <c r="Y12" s="3">
        <v>0.15898000000000001</v>
      </c>
      <c r="Z12" s="3">
        <v>0.75470000000000004</v>
      </c>
      <c r="AA12" s="3">
        <v>0.70089999999999997</v>
      </c>
      <c r="AB12" s="3">
        <v>0.70789999999999997</v>
      </c>
      <c r="AC12" s="3">
        <v>0.62370000000000003</v>
      </c>
      <c r="AD12" s="3">
        <v>0.63500000000000001</v>
      </c>
      <c r="AE12" s="3">
        <v>0.68140000000000001</v>
      </c>
      <c r="AF12" s="17"/>
      <c r="AH12" s="4">
        <f>AH11/2</f>
        <v>2.5</v>
      </c>
      <c r="AI12" s="6">
        <f>B12-B26</f>
        <v>6.6000000000000017E-3</v>
      </c>
      <c r="AJ12" s="6">
        <f>C12-C26</f>
        <v>5.9999999999999984E-3</v>
      </c>
      <c r="AK12" s="6">
        <f>D12-D26</f>
        <v>6.7999999999999935E-3</v>
      </c>
      <c r="AL12" s="6">
        <f>E12-E26</f>
        <v>1.7000000000000015E-2</v>
      </c>
      <c r="AM12" s="6">
        <f>F12-F26</f>
        <v>8.9000000000000051E-3</v>
      </c>
      <c r="AN12" s="6">
        <f>G12-G26</f>
        <v>8.100000000000003E-3</v>
      </c>
      <c r="AO12" s="6">
        <f>H12-H26</f>
        <v>1.3899999999999996E-2</v>
      </c>
      <c r="AP12" s="6">
        <f>I12-I26</f>
        <v>6.9000000000000034E-3</v>
      </c>
      <c r="AQ12" s="6">
        <f>J12-J26</f>
        <v>9.7000000000000003E-3</v>
      </c>
      <c r="AR12" s="6">
        <f>K12-K26</f>
        <v>1.7699999999999994E-2</v>
      </c>
      <c r="AS12" s="6">
        <f>L12-L26</f>
        <v>1.3600000000000001E-2</v>
      </c>
      <c r="AT12" s="6">
        <f>M12-M26</f>
        <v>6.0000000000000053E-3</v>
      </c>
      <c r="AU12" s="6">
        <f t="shared" ref="AU12:AW18" si="1">N12-N26</f>
        <v>4.2599999999999999E-2</v>
      </c>
      <c r="AV12" s="6">
        <f t="shared" si="1"/>
        <v>4.1199999999999987E-2</v>
      </c>
      <c r="AW12" s="6">
        <f t="shared" si="1"/>
        <v>4.2299999999999977E-2</v>
      </c>
      <c r="AX12" s="6">
        <f t="shared" si="0"/>
        <v>8.8999999999999982E-3</v>
      </c>
      <c r="AY12" s="6">
        <f t="shared" si="0"/>
        <v>7.6999999999999985E-3</v>
      </c>
      <c r="AZ12" s="6">
        <f t="shared" si="0"/>
        <v>6.8000000000000005E-3</v>
      </c>
      <c r="BA12" s="6">
        <f t="shared" si="0"/>
        <v>5.7999999999999996E-3</v>
      </c>
      <c r="BB12" s="6">
        <f t="shared" si="0"/>
        <v>6.3E-3</v>
      </c>
      <c r="BC12" s="6">
        <f t="shared" si="0"/>
        <v>6.4000000000000029E-3</v>
      </c>
      <c r="BD12" s="6">
        <f t="shared" si="0"/>
        <v>1.7799999999999983E-2</v>
      </c>
      <c r="BE12" s="6">
        <f t="shared" si="0"/>
        <v>8.6050000000000001E-2</v>
      </c>
      <c r="BF12" s="6">
        <f t="shared" si="0"/>
        <v>8.2480000000000012E-2</v>
      </c>
      <c r="BG12" s="6">
        <f t="shared" si="0"/>
        <v>0.63780000000000003</v>
      </c>
      <c r="BH12" s="6">
        <f t="shared" si="0"/>
        <v>0.58389999999999997</v>
      </c>
      <c r="BI12" s="6">
        <f t="shared" si="0"/>
        <v>0.63459999999999994</v>
      </c>
      <c r="BJ12" s="6">
        <f t="shared" si="0"/>
        <v>0.52980000000000005</v>
      </c>
      <c r="BK12" s="6">
        <f t="shared" si="0"/>
        <v>0.54069999999999996</v>
      </c>
      <c r="BL12" s="6">
        <f>AE12-AE26</f>
        <v>0.5837</v>
      </c>
    </row>
    <row r="13" spans="1:64" ht="15" customHeight="1" x14ac:dyDescent="0.15">
      <c r="A13" t="s">
        <v>7</v>
      </c>
      <c r="B13" s="3">
        <v>5.5399999999999998E-2</v>
      </c>
      <c r="C13" s="3">
        <v>5.5E-2</v>
      </c>
      <c r="D13" s="3">
        <v>5.2499999999999998E-2</v>
      </c>
      <c r="E13" s="3">
        <v>8.8900000000000007E-2</v>
      </c>
      <c r="F13" s="3">
        <v>0.10829999999999999</v>
      </c>
      <c r="G13" s="3">
        <v>5.4899999999999997E-2</v>
      </c>
      <c r="H13" s="3">
        <v>7.85E-2</v>
      </c>
      <c r="I13" s="3">
        <v>6.2700000000000006E-2</v>
      </c>
      <c r="J13" s="3">
        <v>5.6300000000000003E-2</v>
      </c>
      <c r="K13" s="3">
        <v>8.5099999999999995E-2</v>
      </c>
      <c r="L13" s="3">
        <v>5.3100000000000001E-2</v>
      </c>
      <c r="M13" s="3">
        <v>5.0799999999999998E-2</v>
      </c>
      <c r="N13" s="3">
        <v>0.14130000000000001</v>
      </c>
      <c r="O13" s="3">
        <v>0.1489</v>
      </c>
      <c r="P13" s="3">
        <v>0.11849999999999999</v>
      </c>
      <c r="Q13" s="3">
        <v>5.9900000000000002E-2</v>
      </c>
      <c r="R13" s="3">
        <v>5.6599999999999998E-2</v>
      </c>
      <c r="S13" s="3">
        <v>5.74E-2</v>
      </c>
      <c r="T13" s="3">
        <v>0.1555</v>
      </c>
      <c r="U13" s="3">
        <v>0.15890000000000001</v>
      </c>
      <c r="V13" s="3">
        <v>0.15340000000000001</v>
      </c>
      <c r="W13" s="3">
        <v>0.20779</v>
      </c>
      <c r="X13" s="3">
        <v>0.20879</v>
      </c>
      <c r="Y13" s="3">
        <v>0.20399999999999999</v>
      </c>
      <c r="Z13" s="3">
        <v>0.76949999999999996</v>
      </c>
      <c r="AA13" s="3">
        <v>0.6915</v>
      </c>
      <c r="AB13" s="3">
        <v>0.70320000000000005</v>
      </c>
      <c r="AC13" s="42"/>
      <c r="AD13" s="42"/>
      <c r="AE13" s="42"/>
      <c r="AF13" s="17"/>
      <c r="AH13" s="4">
        <f>AH12/2</f>
        <v>1.25</v>
      </c>
      <c r="AI13" s="6">
        <f>B13-B27</f>
        <v>7.5999999999999956E-3</v>
      </c>
      <c r="AJ13" s="6">
        <f>C13-C27</f>
        <v>6.9000000000000034E-3</v>
      </c>
      <c r="AK13" s="6">
        <f>D13-D27</f>
        <v>6.8999999999999964E-3</v>
      </c>
      <c r="AL13" s="6">
        <f>E13-E27</f>
        <v>1.0300000000000004E-2</v>
      </c>
      <c r="AM13" s="6">
        <f>F13-F27</f>
        <v>8.8999999999999913E-3</v>
      </c>
      <c r="AN13" s="6">
        <f>G13-G27</f>
        <v>7.3999999999999969E-3</v>
      </c>
      <c r="AO13" s="6">
        <f>H13-H27</f>
        <v>7.9000000000000042E-3</v>
      </c>
      <c r="AP13" s="6">
        <f>I13-I27</f>
        <v>4.500000000000004E-3</v>
      </c>
      <c r="AQ13" s="6">
        <f>J13-J27</f>
        <v>5.1000000000000004E-3</v>
      </c>
      <c r="AR13" s="6">
        <f>K13-K27</f>
        <v>1.0999999999999996E-2</v>
      </c>
      <c r="AS13" s="6">
        <f>L13-L27</f>
        <v>5.9000000000000025E-3</v>
      </c>
      <c r="AT13" s="6">
        <f>M13-M27</f>
        <v>5.9999999999999984E-3</v>
      </c>
      <c r="AU13" s="6">
        <f t="shared" si="1"/>
        <v>5.0900000000000015E-2</v>
      </c>
      <c r="AV13" s="6">
        <f t="shared" si="1"/>
        <v>6.4100000000000004E-2</v>
      </c>
      <c r="AW13" s="6">
        <f t="shared" si="1"/>
        <v>6.1699999999999991E-2</v>
      </c>
      <c r="AX13" s="6">
        <f t="shared" si="0"/>
        <v>1.6600000000000004E-2</v>
      </c>
      <c r="AY13" s="6">
        <f t="shared" si="0"/>
        <v>1.4199999999999997E-2</v>
      </c>
      <c r="AZ13" s="6">
        <f t="shared" si="0"/>
        <v>1.6899999999999998E-2</v>
      </c>
      <c r="BA13" s="6">
        <f t="shared" si="0"/>
        <v>0.1084</v>
      </c>
      <c r="BB13" s="6">
        <f t="shared" si="0"/>
        <v>0.10830000000000001</v>
      </c>
      <c r="BC13" s="6">
        <f t="shared" si="0"/>
        <v>0.11070000000000001</v>
      </c>
      <c r="BD13" s="6">
        <f t="shared" si="0"/>
        <v>0.15049000000000001</v>
      </c>
      <c r="BE13" s="6">
        <f t="shared" si="0"/>
        <v>0.15699000000000002</v>
      </c>
      <c r="BF13" s="6">
        <f t="shared" si="0"/>
        <v>0.1487</v>
      </c>
      <c r="BG13" s="6">
        <f t="shared" si="0"/>
        <v>0.65559999999999996</v>
      </c>
      <c r="BH13" s="6">
        <f t="shared" si="0"/>
        <v>0.58979999999999999</v>
      </c>
      <c r="BI13" s="6">
        <f t="shared" si="0"/>
        <v>0.56780000000000008</v>
      </c>
      <c r="BJ13" s="6"/>
      <c r="BK13" s="6"/>
      <c r="BL13" s="6"/>
    </row>
    <row r="14" spans="1:64" ht="15" customHeight="1" x14ac:dyDescent="0.15">
      <c r="A14" t="s">
        <v>8</v>
      </c>
      <c r="B14" s="3">
        <v>5.9400000000000001E-2</v>
      </c>
      <c r="C14" s="3">
        <v>6.6600000000000006E-2</v>
      </c>
      <c r="D14" s="3">
        <v>7.1400000000000005E-2</v>
      </c>
      <c r="E14" s="3">
        <v>0.05</v>
      </c>
      <c r="F14" s="3">
        <v>5.5199999999999999E-2</v>
      </c>
      <c r="G14" s="3">
        <v>5.0700000000000002E-2</v>
      </c>
      <c r="H14" s="3">
        <v>5.33E-2</v>
      </c>
      <c r="I14" s="3">
        <v>5.0299999999999997E-2</v>
      </c>
      <c r="J14" s="3">
        <v>4.58E-2</v>
      </c>
      <c r="K14" s="3">
        <v>8.5419999999999996E-2</v>
      </c>
      <c r="L14" s="3">
        <v>8.5180000000000006E-2</v>
      </c>
      <c r="M14" s="3">
        <v>8.4419999999999995E-2</v>
      </c>
      <c r="N14" s="3">
        <v>0.28129999999999999</v>
      </c>
      <c r="O14" s="3">
        <v>0.2878</v>
      </c>
      <c r="P14" s="3">
        <v>0.28349999999999997</v>
      </c>
      <c r="Q14" s="3">
        <v>0.13100000000000001</v>
      </c>
      <c r="R14" s="3">
        <v>0.1295</v>
      </c>
      <c r="S14" s="3">
        <v>0.13550000000000001</v>
      </c>
      <c r="T14" s="3">
        <v>0.19650000000000001</v>
      </c>
      <c r="U14" s="3">
        <v>0.19520000000000001</v>
      </c>
      <c r="V14" s="3">
        <v>0.19620000000000001</v>
      </c>
      <c r="W14" s="3">
        <v>0.22600000000000001</v>
      </c>
      <c r="X14" s="3">
        <v>0.22059999999999999</v>
      </c>
      <c r="Y14" s="3">
        <v>0.2414</v>
      </c>
      <c r="Z14" s="3">
        <v>0.77310000000000001</v>
      </c>
      <c r="AA14" s="3">
        <v>0.8196</v>
      </c>
      <c r="AB14" s="3">
        <v>0.74260000000000004</v>
      </c>
      <c r="AC14" s="42"/>
      <c r="AD14" s="42"/>
      <c r="AE14" s="42"/>
      <c r="AF14" s="17"/>
      <c r="AH14" s="4">
        <f t="shared" ref="AH14:AH16" si="2">AH13/2</f>
        <v>0.625</v>
      </c>
      <c r="AI14" s="6">
        <f>B14-B28</f>
        <v>1.6500000000000001E-2</v>
      </c>
      <c r="AJ14" s="6">
        <f>C14-C28</f>
        <v>1.9300000000000005E-2</v>
      </c>
      <c r="AK14" s="6">
        <f>D14-D28</f>
        <v>2.4600000000000004E-2</v>
      </c>
      <c r="AL14" s="6">
        <f>E14-E28</f>
        <v>4.0999999999999995E-3</v>
      </c>
      <c r="AM14" s="6">
        <f>F14-F28</f>
        <v>5.1999999999999963E-3</v>
      </c>
      <c r="AN14" s="6">
        <f>G14-G28</f>
        <v>5.1000000000000004E-3</v>
      </c>
      <c r="AO14" s="6">
        <f>H14-H28</f>
        <v>5.6999999999999967E-3</v>
      </c>
      <c r="AP14" s="6">
        <f>I14-I28</f>
        <v>4.5999999999999999E-3</v>
      </c>
      <c r="AQ14" s="6">
        <f>J14-J28</f>
        <v>4.2999999999999983E-3</v>
      </c>
      <c r="AR14" s="6">
        <f>K14-K28</f>
        <v>3.5919999999999994E-2</v>
      </c>
      <c r="AS14" s="6">
        <f>L14-L28</f>
        <v>3.8080000000000003E-2</v>
      </c>
      <c r="AT14" s="6">
        <f>M14-M28</f>
        <v>4.3119999999999992E-2</v>
      </c>
      <c r="AU14" s="6">
        <f t="shared" si="1"/>
        <v>0.21010000000000001</v>
      </c>
      <c r="AV14" s="6">
        <f t="shared" si="1"/>
        <v>0.21210000000000001</v>
      </c>
      <c r="AW14" s="6">
        <f t="shared" si="1"/>
        <v>0.20209999999999997</v>
      </c>
      <c r="AX14" s="6">
        <f t="shared" si="0"/>
        <v>8.0399999999999999E-2</v>
      </c>
      <c r="AY14" s="6">
        <f t="shared" si="0"/>
        <v>8.1699999999999995E-2</v>
      </c>
      <c r="AZ14" s="6">
        <f t="shared" si="0"/>
        <v>8.5800000000000015E-2</v>
      </c>
      <c r="BA14" s="6">
        <f t="shared" si="0"/>
        <v>0.13730000000000001</v>
      </c>
      <c r="BB14" s="6">
        <f t="shared" si="0"/>
        <v>0.13880000000000001</v>
      </c>
      <c r="BC14" s="6">
        <f t="shared" si="0"/>
        <v>0.13350000000000001</v>
      </c>
      <c r="BD14" s="6">
        <f t="shared" si="0"/>
        <v>0.1603</v>
      </c>
      <c r="BE14" s="6">
        <f t="shared" si="0"/>
        <v>0.15029999999999999</v>
      </c>
      <c r="BF14" s="6">
        <f t="shared" si="0"/>
        <v>0.1764</v>
      </c>
      <c r="BG14" s="6">
        <f t="shared" si="0"/>
        <v>0.65149999999999997</v>
      </c>
      <c r="BH14" s="6">
        <f t="shared" si="0"/>
        <v>0.6865</v>
      </c>
      <c r="BI14" s="6">
        <f t="shared" si="0"/>
        <v>0.62950000000000006</v>
      </c>
      <c r="BJ14" s="6"/>
      <c r="BK14" s="6"/>
      <c r="BL14" s="6"/>
    </row>
    <row r="15" spans="1:64" ht="15" customHeight="1" x14ac:dyDescent="0.15">
      <c r="A15" t="s">
        <v>9</v>
      </c>
      <c r="B15" s="3">
        <v>0.15490000000000001</v>
      </c>
      <c r="C15" s="3">
        <v>0.15038000000000001</v>
      </c>
      <c r="D15" s="63">
        <v>0.15242</v>
      </c>
      <c r="E15" s="3">
        <v>5.11E-2</v>
      </c>
      <c r="F15" s="3">
        <v>5.2499999999999998E-2</v>
      </c>
      <c r="G15" s="3">
        <v>5.28E-2</v>
      </c>
      <c r="H15" s="3">
        <v>4.8800000000000003E-2</v>
      </c>
      <c r="I15" s="3">
        <v>4.7300000000000002E-2</v>
      </c>
      <c r="J15" s="3">
        <v>4.9000000000000002E-2</v>
      </c>
      <c r="K15" s="3">
        <v>0.18506</v>
      </c>
      <c r="L15" s="3">
        <v>0.18517</v>
      </c>
      <c r="M15" s="3">
        <v>0.18637000000000001</v>
      </c>
      <c r="N15" s="3">
        <v>0.33760000000000001</v>
      </c>
      <c r="O15" s="3">
        <v>0.33110000000000001</v>
      </c>
      <c r="P15" s="3">
        <v>0.32729999999999998</v>
      </c>
      <c r="Q15" s="3">
        <v>0.26129999999999998</v>
      </c>
      <c r="R15" s="3">
        <v>0.2596</v>
      </c>
      <c r="S15" s="3">
        <v>0.24809999999999999</v>
      </c>
      <c r="T15" s="3">
        <v>0.36370000000000002</v>
      </c>
      <c r="U15" s="3">
        <v>0.36799999999999999</v>
      </c>
      <c r="V15" s="3">
        <v>0.36849999999999999</v>
      </c>
      <c r="W15" s="3">
        <v>0.37530000000000002</v>
      </c>
      <c r="X15" s="3">
        <v>0.37</v>
      </c>
      <c r="Y15" s="3">
        <v>0.38629999999999998</v>
      </c>
      <c r="Z15" s="3">
        <v>0.74060000000000004</v>
      </c>
      <c r="AA15" s="3">
        <v>0.73970000000000002</v>
      </c>
      <c r="AB15" s="3">
        <v>0.80810000000000004</v>
      </c>
      <c r="AC15" s="42"/>
      <c r="AD15" s="42"/>
      <c r="AE15" s="42"/>
      <c r="AF15" s="17"/>
      <c r="AH15" s="5">
        <f t="shared" si="2"/>
        <v>0.3125</v>
      </c>
      <c r="AI15" s="6">
        <f>B15-B29</f>
        <v>9.5000000000000001E-2</v>
      </c>
      <c r="AJ15" s="6">
        <f>C15-C29</f>
        <v>8.5980000000000015E-2</v>
      </c>
      <c r="AK15" s="6">
        <f>D15-D29</f>
        <v>8.6819999999999994E-2</v>
      </c>
      <c r="AL15" s="6">
        <f>E15-E29</f>
        <v>8.3000000000000018E-3</v>
      </c>
      <c r="AM15" s="6">
        <f>F15-F29</f>
        <v>8.199999999999999E-3</v>
      </c>
      <c r="AN15" s="6">
        <f>G15-G29</f>
        <v>1.1299999999999998E-2</v>
      </c>
      <c r="AO15" s="6">
        <f>H15-H29</f>
        <v>6.4000000000000029E-3</v>
      </c>
      <c r="AP15" s="6">
        <f>I15-I29</f>
        <v>5.7000000000000037E-3</v>
      </c>
      <c r="AQ15" s="6">
        <f>J15-J29</f>
        <v>5.6000000000000008E-3</v>
      </c>
      <c r="AR15" s="6">
        <f>K15-K29</f>
        <v>0.13976</v>
      </c>
      <c r="AS15" s="6">
        <f>L15-L29</f>
        <v>0.14316999999999999</v>
      </c>
      <c r="AT15" s="6">
        <f>M15-M29</f>
        <v>0.14287</v>
      </c>
      <c r="AU15" s="6">
        <f t="shared" si="1"/>
        <v>0.24540000000000001</v>
      </c>
      <c r="AV15" s="6">
        <f t="shared" si="1"/>
        <v>0.24149999999999999</v>
      </c>
      <c r="AW15" s="6">
        <f t="shared" si="1"/>
        <v>0.23019999999999996</v>
      </c>
      <c r="AX15" s="6">
        <f t="shared" si="0"/>
        <v>0.19939999999999997</v>
      </c>
      <c r="AY15" s="6">
        <f t="shared" si="0"/>
        <v>0.1923</v>
      </c>
      <c r="AZ15" s="6">
        <f t="shared" si="0"/>
        <v>0.18489999999999998</v>
      </c>
      <c r="BA15" s="6">
        <f t="shared" si="0"/>
        <v>0.29380000000000001</v>
      </c>
      <c r="BB15" s="6">
        <f t="shared" si="0"/>
        <v>0.29039999999999999</v>
      </c>
      <c r="BC15" s="6">
        <f t="shared" si="0"/>
        <v>0.28939999999999999</v>
      </c>
      <c r="BD15" s="6">
        <f t="shared" si="0"/>
        <v>0.29070000000000001</v>
      </c>
      <c r="BE15" s="6">
        <f t="shared" si="0"/>
        <v>0.28210000000000002</v>
      </c>
      <c r="BF15" s="6">
        <f t="shared" si="0"/>
        <v>0.29909999999999998</v>
      </c>
      <c r="BG15" s="6">
        <f t="shared" si="0"/>
        <v>0.63260000000000005</v>
      </c>
      <c r="BH15" s="6">
        <f t="shared" si="0"/>
        <v>0.63219999999999998</v>
      </c>
      <c r="BI15" s="6">
        <f t="shared" si="0"/>
        <v>0.67759999999999998</v>
      </c>
      <c r="BJ15" s="6"/>
      <c r="BK15" s="6"/>
      <c r="BL15" s="6"/>
    </row>
    <row r="16" spans="1:64" ht="15" customHeight="1" x14ac:dyDescent="0.15">
      <c r="A16" t="s">
        <v>10</v>
      </c>
      <c r="B16" s="3">
        <v>0.36919999999999997</v>
      </c>
      <c r="C16" s="3">
        <v>0.34205999999999998</v>
      </c>
      <c r="D16" s="3">
        <v>0.36449999999999999</v>
      </c>
      <c r="E16" s="3">
        <v>0.1051</v>
      </c>
      <c r="F16" s="3">
        <v>0.1065</v>
      </c>
      <c r="G16" s="3">
        <v>0.12759999999999999</v>
      </c>
      <c r="H16" s="3">
        <v>0.14449999999999999</v>
      </c>
      <c r="I16" s="3">
        <v>0.21379999999999999</v>
      </c>
      <c r="J16" s="3">
        <v>0.21490000000000001</v>
      </c>
      <c r="K16" s="3">
        <v>0.28939999999999999</v>
      </c>
      <c r="L16" s="3">
        <v>0.29559999999999997</v>
      </c>
      <c r="M16" s="3">
        <v>0.28839999999999999</v>
      </c>
      <c r="N16" s="3">
        <v>0.38</v>
      </c>
      <c r="O16" s="3">
        <v>0.374417</v>
      </c>
      <c r="P16" s="3">
        <v>0.36441299999999999</v>
      </c>
      <c r="Q16" s="3">
        <v>0.32829999999999998</v>
      </c>
      <c r="R16" s="3">
        <v>0.35959999999999998</v>
      </c>
      <c r="S16" s="3">
        <v>0.3886</v>
      </c>
      <c r="T16" s="3">
        <v>0.42709999999999998</v>
      </c>
      <c r="U16" s="3">
        <v>0.42670000000000002</v>
      </c>
      <c r="V16" s="3">
        <v>0.4375</v>
      </c>
      <c r="W16" s="3">
        <v>0.40689999999999998</v>
      </c>
      <c r="X16" s="3">
        <v>0.40429999999999999</v>
      </c>
      <c r="Y16" s="3">
        <v>0.41199999999999998</v>
      </c>
      <c r="Z16" s="3">
        <v>0.73040000000000005</v>
      </c>
      <c r="AA16" s="3">
        <v>0.71699999999999997</v>
      </c>
      <c r="AB16" s="3">
        <v>0.80159999999999998</v>
      </c>
      <c r="AC16" s="42"/>
      <c r="AD16" s="42"/>
      <c r="AE16" s="42"/>
      <c r="AF16" s="17"/>
      <c r="AH16" s="5">
        <f t="shared" si="2"/>
        <v>0.15625</v>
      </c>
      <c r="AI16" s="6">
        <f>B16-B30</f>
        <v>0.29259999999999997</v>
      </c>
      <c r="AJ16" s="6">
        <f>C16-C30</f>
        <v>0.25966</v>
      </c>
      <c r="AK16" s="6">
        <f>D16-D30</f>
        <v>0.29020000000000001</v>
      </c>
      <c r="AL16" s="6">
        <f>E16-E30</f>
        <v>5.5899999999999998E-2</v>
      </c>
      <c r="AM16" s="6">
        <f>F16-F30</f>
        <v>4.2799999999999991E-2</v>
      </c>
      <c r="AN16" s="6">
        <f>G16-G30</f>
        <v>7.0799999999999988E-2</v>
      </c>
      <c r="AO16" s="6">
        <f>H16-H30</f>
        <v>9.3099999999999988E-2</v>
      </c>
      <c r="AP16" s="6">
        <f>I16-I30</f>
        <v>0.15179999999999999</v>
      </c>
      <c r="AQ16" s="6">
        <f>J16-J30</f>
        <v>0.14979999999999999</v>
      </c>
      <c r="AR16" s="6">
        <f>K16-K30</f>
        <v>0.2293</v>
      </c>
      <c r="AS16" s="6">
        <f>L16-L30</f>
        <v>0.23049999999999998</v>
      </c>
      <c r="AT16" s="6">
        <f>M16-M30</f>
        <v>0.21989999999999998</v>
      </c>
      <c r="AU16" s="6">
        <f t="shared" si="1"/>
        <v>0.2757</v>
      </c>
      <c r="AV16" s="6">
        <f t="shared" si="1"/>
        <v>0.28431699999999999</v>
      </c>
      <c r="AW16" s="6">
        <f t="shared" si="1"/>
        <v>0.27571299999999999</v>
      </c>
      <c r="AX16" s="6">
        <f t="shared" si="0"/>
        <v>0.25489999999999996</v>
      </c>
      <c r="AY16" s="6">
        <f t="shared" si="0"/>
        <v>0.28259999999999996</v>
      </c>
      <c r="AZ16" s="6">
        <f t="shared" si="0"/>
        <v>0.30980000000000002</v>
      </c>
      <c r="BA16" s="6">
        <f t="shared" si="0"/>
        <v>0.34249999999999997</v>
      </c>
      <c r="BB16" s="6">
        <f t="shared" si="0"/>
        <v>0.34560000000000002</v>
      </c>
      <c r="BC16" s="6">
        <f t="shared" si="0"/>
        <v>0.35249999999999998</v>
      </c>
      <c r="BD16" s="6">
        <f t="shared" si="0"/>
        <v>0.30859999999999999</v>
      </c>
      <c r="BE16" s="6">
        <f t="shared" si="0"/>
        <v>0.31859999999999999</v>
      </c>
      <c r="BF16" s="6">
        <f t="shared" si="0"/>
        <v>0.31979999999999997</v>
      </c>
      <c r="BG16" s="6">
        <f t="shared" si="0"/>
        <v>0.62840000000000007</v>
      </c>
      <c r="BH16" s="6">
        <f t="shared" si="0"/>
        <v>0.61549999999999994</v>
      </c>
      <c r="BI16" s="6">
        <f t="shared" si="0"/>
        <v>0.66720000000000002</v>
      </c>
      <c r="BJ16" s="6"/>
      <c r="BK16" s="6"/>
      <c r="BL16" s="6"/>
    </row>
    <row r="17" spans="1:79" ht="15" customHeight="1" x14ac:dyDescent="0.15">
      <c r="A17" t="s">
        <v>11</v>
      </c>
      <c r="B17" s="3">
        <v>0.38040000000000002</v>
      </c>
      <c r="C17" s="3">
        <v>0.38440000000000002</v>
      </c>
      <c r="D17" s="3">
        <v>0.38406400000000002</v>
      </c>
      <c r="E17" s="3">
        <v>0.2306</v>
      </c>
      <c r="F17" s="3">
        <v>0.25879999999999997</v>
      </c>
      <c r="G17" s="3">
        <v>0.26590000000000003</v>
      </c>
      <c r="H17" s="3">
        <v>0.31513000000000002</v>
      </c>
      <c r="I17" s="3">
        <v>0.31409999999999999</v>
      </c>
      <c r="J17" s="3">
        <v>0.3054</v>
      </c>
      <c r="K17" s="3">
        <v>0.35020000000000001</v>
      </c>
      <c r="L17" s="3">
        <v>0.35499999999999998</v>
      </c>
      <c r="M17" s="3">
        <v>0.35481299999999999</v>
      </c>
      <c r="N17" s="3">
        <v>0.40710000000000002</v>
      </c>
      <c r="O17" s="3">
        <v>0.40720000000000001</v>
      </c>
      <c r="P17" s="3">
        <v>0.40939999999999999</v>
      </c>
      <c r="Q17" s="3">
        <v>0.35730000000000001</v>
      </c>
      <c r="R17" s="3">
        <v>0.38100000000000001</v>
      </c>
      <c r="S17" s="3">
        <v>0.38690000000000002</v>
      </c>
      <c r="T17" s="3">
        <v>0.44169999999999998</v>
      </c>
      <c r="U17" s="3">
        <v>0.46650000000000003</v>
      </c>
      <c r="V17" s="3">
        <v>0.4738</v>
      </c>
      <c r="W17" s="3">
        <v>0.42</v>
      </c>
      <c r="X17" s="3">
        <v>0.42599999999999999</v>
      </c>
      <c r="Y17" s="3">
        <v>0.42199999999999999</v>
      </c>
      <c r="Z17" s="3">
        <v>0.71</v>
      </c>
      <c r="AA17" s="3">
        <v>0.72360000000000002</v>
      </c>
      <c r="AB17" s="3">
        <v>0.68620000000000003</v>
      </c>
      <c r="AC17" s="42"/>
      <c r="AD17" s="42"/>
      <c r="AE17" s="42"/>
      <c r="AF17" s="17"/>
      <c r="AH17" s="5">
        <f>AH16/2</f>
        <v>7.8125E-2</v>
      </c>
      <c r="AI17" s="6">
        <f>B17-B31</f>
        <v>0.2873</v>
      </c>
      <c r="AJ17" s="6">
        <f>C17-C31</f>
        <v>0.29770000000000002</v>
      </c>
      <c r="AK17" s="6">
        <f>D17-D31</f>
        <v>0.299064</v>
      </c>
      <c r="AL17" s="6">
        <f>E17-E31</f>
        <v>0.1668</v>
      </c>
      <c r="AM17" s="6">
        <f>F17-F31</f>
        <v>0.18929999999999997</v>
      </c>
      <c r="AN17" s="6">
        <f>G17-G31</f>
        <v>0.19660000000000002</v>
      </c>
      <c r="AO17" s="6">
        <f>H17-H31</f>
        <v>0.23683000000000004</v>
      </c>
      <c r="AP17" s="6">
        <f>I17-I31</f>
        <v>0.23130000000000001</v>
      </c>
      <c r="AQ17" s="6">
        <f>J17-J31</f>
        <v>0.2235</v>
      </c>
      <c r="AR17" s="6">
        <f>K17-K31</f>
        <v>0.28129999999999999</v>
      </c>
      <c r="AS17" s="6">
        <f>L17-L31</f>
        <v>0.28110000000000002</v>
      </c>
      <c r="AT17" s="6">
        <f>M17-M31</f>
        <v>0.27391299999999996</v>
      </c>
      <c r="AU17" s="6">
        <f t="shared" si="1"/>
        <v>0.31559999999999999</v>
      </c>
      <c r="AV17" s="6">
        <f t="shared" si="1"/>
        <v>0.31769999999999998</v>
      </c>
      <c r="AW17" s="6">
        <f t="shared" si="1"/>
        <v>0.31359999999999999</v>
      </c>
      <c r="AX17" s="6">
        <f t="shared" si="0"/>
        <v>0.27829999999999999</v>
      </c>
      <c r="AY17" s="6">
        <f t="shared" si="0"/>
        <v>0.30030000000000001</v>
      </c>
      <c r="AZ17" s="6">
        <f t="shared" si="0"/>
        <v>0.30740000000000001</v>
      </c>
      <c r="BA17" s="6">
        <f t="shared" si="0"/>
        <v>0.35929999999999995</v>
      </c>
      <c r="BB17" s="6">
        <f t="shared" si="0"/>
        <v>0.38460000000000005</v>
      </c>
      <c r="BC17" s="6">
        <f t="shared" si="0"/>
        <v>0.38990000000000002</v>
      </c>
      <c r="BD17" s="6">
        <f t="shared" si="0"/>
        <v>0.32889999999999997</v>
      </c>
      <c r="BE17" s="6">
        <f t="shared" si="0"/>
        <v>0.33689999999999998</v>
      </c>
      <c r="BF17" s="6">
        <f t="shared" si="0"/>
        <v>0.33079999999999998</v>
      </c>
      <c r="BG17" s="6">
        <f t="shared" si="0"/>
        <v>0.60680000000000001</v>
      </c>
      <c r="BH17" s="6">
        <f t="shared" si="0"/>
        <v>0.62329999999999997</v>
      </c>
      <c r="BI17" s="6">
        <f t="shared" si="0"/>
        <v>0.58689999999999998</v>
      </c>
      <c r="BJ17" s="6"/>
      <c r="BK17" s="6"/>
      <c r="BL17" s="6"/>
    </row>
    <row r="18" spans="1:79" ht="15" customHeight="1" x14ac:dyDescent="0.15">
      <c r="A18" t="s">
        <v>12</v>
      </c>
      <c r="B18" s="3">
        <v>0.4219</v>
      </c>
      <c r="C18" s="3">
        <v>0.4234</v>
      </c>
      <c r="D18" s="3">
        <v>0.42959999999999998</v>
      </c>
      <c r="E18" s="3">
        <v>0.39549000000000001</v>
      </c>
      <c r="F18" s="3">
        <v>0.41420000000000001</v>
      </c>
      <c r="G18" s="3">
        <v>0.39700000000000002</v>
      </c>
      <c r="H18" s="3">
        <v>0.42959999999999998</v>
      </c>
      <c r="I18" s="3">
        <v>0.42980000000000002</v>
      </c>
      <c r="J18" s="3">
        <v>0.43980000000000002</v>
      </c>
      <c r="K18" s="3">
        <v>0.40910000000000002</v>
      </c>
      <c r="L18" s="3">
        <v>0.40897</v>
      </c>
      <c r="M18" s="3">
        <v>0.39606999999999998</v>
      </c>
      <c r="N18" s="3">
        <v>0.41349999999999998</v>
      </c>
      <c r="O18" s="3">
        <v>0.41082999999999997</v>
      </c>
      <c r="P18" s="3">
        <v>0.41289999999999999</v>
      </c>
      <c r="Q18" s="3">
        <v>0.42</v>
      </c>
      <c r="R18" s="3">
        <v>0.41453000000000001</v>
      </c>
      <c r="S18" s="3">
        <v>0.40245999999999998</v>
      </c>
      <c r="T18" s="3">
        <v>0.49059999999999998</v>
      </c>
      <c r="U18" s="3">
        <v>0.4995</v>
      </c>
      <c r="V18" s="3">
        <v>0.49580000000000002</v>
      </c>
      <c r="W18" s="3">
        <v>0.42130000000000001</v>
      </c>
      <c r="X18" s="3">
        <v>0.41989900000000002</v>
      </c>
      <c r="Y18" s="3">
        <v>0.43551000000000001</v>
      </c>
      <c r="Z18" s="3">
        <v>0.65690000000000004</v>
      </c>
      <c r="AA18" s="3">
        <v>0.64400000000000002</v>
      </c>
      <c r="AB18" s="3">
        <v>0.62939999999999996</v>
      </c>
      <c r="AC18" s="42"/>
      <c r="AD18" s="42"/>
      <c r="AE18" s="42"/>
      <c r="AF18" s="17"/>
      <c r="AH18" s="5">
        <f>AH17/2</f>
        <v>3.90625E-2</v>
      </c>
      <c r="AI18" s="6">
        <f>B18-B32</f>
        <v>0.3276</v>
      </c>
      <c r="AJ18" s="6">
        <f>C18-C32</f>
        <v>0.33389999999999997</v>
      </c>
      <c r="AK18" s="6">
        <f>D18-D32</f>
        <v>0.33929999999999999</v>
      </c>
      <c r="AL18" s="6">
        <f>E18-E32</f>
        <v>0.32749</v>
      </c>
      <c r="AM18" s="6">
        <f>F18-F32</f>
        <v>0.33960000000000001</v>
      </c>
      <c r="AN18" s="6">
        <f>G18-G32</f>
        <v>0.31480000000000002</v>
      </c>
      <c r="AO18" s="6">
        <f>H18-H32</f>
        <v>0.3382</v>
      </c>
      <c r="AP18" s="6">
        <f>I18-I32</f>
        <v>0.34570000000000001</v>
      </c>
      <c r="AQ18" s="6">
        <f>J18-J32</f>
        <v>0.3548</v>
      </c>
      <c r="AR18" s="6">
        <f>K18-K32</f>
        <v>0.31780000000000003</v>
      </c>
      <c r="AS18" s="6">
        <f>L18-L32</f>
        <v>0.31596999999999997</v>
      </c>
      <c r="AT18" s="6">
        <f>M18-M32</f>
        <v>0.30957000000000001</v>
      </c>
      <c r="AU18" s="6">
        <f t="shared" si="1"/>
        <v>0.32489999999999997</v>
      </c>
      <c r="AV18" s="6">
        <f t="shared" si="1"/>
        <v>0.32543</v>
      </c>
      <c r="AW18" s="6">
        <f t="shared" si="1"/>
        <v>0.32819999999999999</v>
      </c>
      <c r="AX18" s="6">
        <f t="shared" si="0"/>
        <v>0.33739999999999998</v>
      </c>
      <c r="AY18" s="6">
        <f t="shared" si="0"/>
        <v>0.33513000000000004</v>
      </c>
      <c r="AZ18" s="6">
        <f t="shared" si="0"/>
        <v>0.32145999999999997</v>
      </c>
      <c r="BA18" s="6">
        <f t="shared" si="0"/>
        <v>0.40589999999999998</v>
      </c>
      <c r="BB18" s="6">
        <f t="shared" si="0"/>
        <v>0.41320000000000001</v>
      </c>
      <c r="BC18" s="6">
        <f t="shared" si="0"/>
        <v>0.41200000000000003</v>
      </c>
      <c r="BD18" s="6">
        <f t="shared" si="0"/>
        <v>0.32979999999999998</v>
      </c>
      <c r="BE18" s="6">
        <f t="shared" si="0"/>
        <v>0.32819900000000002</v>
      </c>
      <c r="BF18" s="6">
        <f t="shared" si="0"/>
        <v>0.34271000000000001</v>
      </c>
      <c r="BG18" s="6">
        <f t="shared" si="0"/>
        <v>0.56140000000000001</v>
      </c>
      <c r="BH18" s="6">
        <f t="shared" si="0"/>
        <v>0.55220000000000002</v>
      </c>
      <c r="BI18" s="6">
        <f>AB18-AB32</f>
        <v>0.53909999999999991</v>
      </c>
      <c r="BJ18" s="6"/>
      <c r="BK18" s="6"/>
      <c r="BL18" s="6"/>
    </row>
    <row r="19" spans="1:79" ht="15" customHeight="1" x14ac:dyDescent="0.15">
      <c r="AH19" s="19"/>
      <c r="AI19" s="11"/>
      <c r="AL19" s="11"/>
      <c r="AO19" s="11"/>
      <c r="AR19" s="11"/>
    </row>
    <row r="20" spans="1:79" ht="15" customHeight="1" x14ac:dyDescent="0.15">
      <c r="A20" s="15" t="s">
        <v>13</v>
      </c>
    </row>
    <row r="21" spans="1:79" ht="15" customHeight="1" x14ac:dyDescent="0.15">
      <c r="A21" t="s">
        <v>0</v>
      </c>
      <c r="B21" s="34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4" t="s">
        <v>36</v>
      </c>
      <c r="AD21" s="35"/>
      <c r="AE21" s="35"/>
      <c r="AH21" s="36" t="s">
        <v>37</v>
      </c>
      <c r="AI21" s="34" t="s">
        <v>20</v>
      </c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</row>
    <row r="22" spans="1:79" ht="15" customHeight="1" x14ac:dyDescent="0.15">
      <c r="A22" t="s">
        <v>3</v>
      </c>
      <c r="B22" s="39" t="s">
        <v>14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  <c r="AF22" s="16"/>
      <c r="AH22" s="37"/>
      <c r="AI22" s="34" t="s">
        <v>26</v>
      </c>
      <c r="AJ22" s="34"/>
      <c r="AK22" s="34"/>
      <c r="AL22" s="34"/>
      <c r="AM22" s="34"/>
      <c r="AN22" s="34" t="s">
        <v>27</v>
      </c>
      <c r="AO22" s="34"/>
      <c r="AP22" s="34"/>
      <c r="AQ22" s="34"/>
      <c r="AR22" s="34"/>
      <c r="AS22" s="34" t="s">
        <v>28</v>
      </c>
      <c r="AT22" s="34"/>
      <c r="AU22" s="34"/>
      <c r="AV22" s="34"/>
      <c r="AW22" s="34"/>
      <c r="AX22" s="34" t="s">
        <v>29</v>
      </c>
      <c r="AY22" s="34"/>
      <c r="AZ22" s="34"/>
      <c r="BA22" s="34"/>
      <c r="BB22" s="34"/>
      <c r="BC22" s="34" t="s">
        <v>30</v>
      </c>
      <c r="BD22" s="34"/>
      <c r="BE22" s="34"/>
      <c r="BF22" s="34"/>
      <c r="BG22" s="34"/>
      <c r="BH22" s="34" t="s">
        <v>31</v>
      </c>
      <c r="BI22" s="34"/>
      <c r="BJ22" s="34"/>
      <c r="BK22" s="34"/>
      <c r="BL22" s="34"/>
      <c r="BM22" s="34" t="s">
        <v>32</v>
      </c>
      <c r="BN22" s="34"/>
      <c r="BO22" s="34"/>
      <c r="BP22" s="34"/>
      <c r="BQ22" s="34"/>
      <c r="BR22" s="34" t="s">
        <v>33</v>
      </c>
      <c r="BS22" s="34"/>
      <c r="BT22" s="34"/>
      <c r="BU22" s="34"/>
      <c r="BV22" s="34"/>
      <c r="BW22" s="34" t="s">
        <v>34</v>
      </c>
      <c r="BX22" s="34"/>
      <c r="BY22" s="34"/>
      <c r="BZ22" s="34"/>
      <c r="CA22" s="34"/>
    </row>
    <row r="23" spans="1:79" ht="15" customHeight="1" x14ac:dyDescent="0.15">
      <c r="A23" t="s">
        <v>0</v>
      </c>
      <c r="B23" s="34" t="s">
        <v>26</v>
      </c>
      <c r="C23" s="35"/>
      <c r="D23" s="35"/>
      <c r="E23" s="34" t="s">
        <v>27</v>
      </c>
      <c r="F23" s="35"/>
      <c r="G23" s="35"/>
      <c r="H23" s="34" t="s">
        <v>28</v>
      </c>
      <c r="I23" s="35"/>
      <c r="J23" s="35"/>
      <c r="K23" s="34" t="s">
        <v>29</v>
      </c>
      <c r="L23" s="35"/>
      <c r="M23" s="35"/>
      <c r="N23" s="34" t="s">
        <v>30</v>
      </c>
      <c r="O23" s="35"/>
      <c r="P23" s="35"/>
      <c r="Q23" s="34" t="s">
        <v>31</v>
      </c>
      <c r="R23" s="35"/>
      <c r="S23" s="35"/>
      <c r="T23" s="34" t="s">
        <v>32</v>
      </c>
      <c r="U23" s="35"/>
      <c r="V23" s="35"/>
      <c r="W23" s="34" t="s">
        <v>33</v>
      </c>
      <c r="X23" s="35"/>
      <c r="Y23" s="35"/>
      <c r="Z23" s="34" t="s">
        <v>34</v>
      </c>
      <c r="AA23" s="35"/>
      <c r="AB23" s="35"/>
      <c r="AC23" s="39" t="s">
        <v>35</v>
      </c>
      <c r="AD23" s="40"/>
      <c r="AE23" s="41"/>
      <c r="AF23" s="14"/>
      <c r="AH23" s="38"/>
      <c r="AI23" s="8">
        <v>1</v>
      </c>
      <c r="AJ23" s="8">
        <v>2</v>
      </c>
      <c r="AK23" s="8">
        <v>3</v>
      </c>
      <c r="AL23" s="8" t="s">
        <v>15</v>
      </c>
      <c r="AM23" s="8" t="s">
        <v>16</v>
      </c>
      <c r="AN23" s="8">
        <v>1</v>
      </c>
      <c r="AO23" s="8">
        <v>2</v>
      </c>
      <c r="AP23" s="8">
        <v>3</v>
      </c>
      <c r="AQ23" s="8" t="s">
        <v>15</v>
      </c>
      <c r="AR23" s="8" t="s">
        <v>16</v>
      </c>
      <c r="AS23" s="8">
        <v>1</v>
      </c>
      <c r="AT23" s="8">
        <v>2</v>
      </c>
      <c r="AU23" s="8">
        <v>3</v>
      </c>
      <c r="AV23" s="8" t="s">
        <v>15</v>
      </c>
      <c r="AW23" s="8" t="s">
        <v>16</v>
      </c>
      <c r="AX23" s="8">
        <v>1</v>
      </c>
      <c r="AY23" s="8">
        <v>2</v>
      </c>
      <c r="AZ23" s="8">
        <v>3</v>
      </c>
      <c r="BA23" s="8" t="s">
        <v>15</v>
      </c>
      <c r="BB23" s="8" t="s">
        <v>16</v>
      </c>
      <c r="BC23" s="8">
        <v>1</v>
      </c>
      <c r="BD23" s="8">
        <v>2</v>
      </c>
      <c r="BE23" s="8">
        <v>3</v>
      </c>
      <c r="BF23" s="8" t="s">
        <v>15</v>
      </c>
      <c r="BG23" s="8" t="s">
        <v>16</v>
      </c>
      <c r="BH23" s="8">
        <v>1</v>
      </c>
      <c r="BI23" s="8">
        <v>2</v>
      </c>
      <c r="BJ23" s="8">
        <v>3</v>
      </c>
      <c r="BK23" s="8" t="s">
        <v>15</v>
      </c>
      <c r="BL23" s="8" t="s">
        <v>16</v>
      </c>
      <c r="BM23" s="8">
        <v>1</v>
      </c>
      <c r="BN23" s="8">
        <v>2</v>
      </c>
      <c r="BO23" s="8">
        <v>3</v>
      </c>
      <c r="BP23" s="8" t="s">
        <v>15</v>
      </c>
      <c r="BQ23" s="8" t="s">
        <v>16</v>
      </c>
      <c r="BR23" s="8">
        <v>1</v>
      </c>
      <c r="BS23" s="8">
        <v>2</v>
      </c>
      <c r="BT23" s="8">
        <v>3</v>
      </c>
      <c r="BU23" s="8" t="s">
        <v>15</v>
      </c>
      <c r="BV23" s="8" t="s">
        <v>16</v>
      </c>
      <c r="BW23" s="8">
        <v>1</v>
      </c>
      <c r="BX23" s="8">
        <v>2</v>
      </c>
      <c r="BY23" s="8">
        <v>3</v>
      </c>
      <c r="BZ23" s="8" t="s">
        <v>15</v>
      </c>
      <c r="CA23" s="8" t="s">
        <v>16</v>
      </c>
    </row>
    <row r="24" spans="1:79" ht="15" customHeight="1" x14ac:dyDescent="0.15">
      <c r="A24" t="s">
        <v>4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18">
        <v>1</v>
      </c>
      <c r="O24" s="18">
        <v>2</v>
      </c>
      <c r="P24" s="18">
        <v>3</v>
      </c>
      <c r="Q24" s="18">
        <v>4</v>
      </c>
      <c r="R24" s="18">
        <v>5</v>
      </c>
      <c r="S24" s="18">
        <v>6</v>
      </c>
      <c r="T24" s="18">
        <v>7</v>
      </c>
      <c r="U24" s="18">
        <v>8</v>
      </c>
      <c r="V24" s="18">
        <v>9</v>
      </c>
      <c r="W24" s="18">
        <v>10</v>
      </c>
      <c r="X24" s="18">
        <v>11</v>
      </c>
      <c r="Y24" s="18">
        <v>12</v>
      </c>
      <c r="Z24" s="2">
        <v>7</v>
      </c>
      <c r="AA24" s="2">
        <v>8</v>
      </c>
      <c r="AB24" s="2">
        <v>9</v>
      </c>
      <c r="AC24" s="2">
        <v>1</v>
      </c>
      <c r="AD24" s="2">
        <v>2</v>
      </c>
      <c r="AE24" s="2">
        <v>3</v>
      </c>
      <c r="AF24" s="1"/>
      <c r="AH24" s="4">
        <v>5</v>
      </c>
      <c r="AI24" s="9">
        <f>(AI11/AI32)*100</f>
        <v>2.3584905660377382</v>
      </c>
      <c r="AJ24" s="9">
        <f>(AJ11/AI32)*100</f>
        <v>2.3879716981132084</v>
      </c>
      <c r="AK24" s="9">
        <f>(AK11/AI32)*100</f>
        <v>2.063679245283021</v>
      </c>
      <c r="AL24" s="7">
        <f>AVERAGE(AI24:AK24)</f>
        <v>2.2700471698113227</v>
      </c>
      <c r="AM24" s="7">
        <f>_xlfn.STDEV.S(AI24:AK24)</f>
        <v>0.17932672553945186</v>
      </c>
      <c r="AN24" s="9">
        <f>(AL11/$AI32)*100</f>
        <v>1.3968160377358549</v>
      </c>
      <c r="AO24" s="9">
        <f>(AM11/$AI32)*100</f>
        <v>1.1261792452830242</v>
      </c>
      <c r="AP24" s="9">
        <f>(AN11/$AI32)*100</f>
        <v>1.6804245283018857</v>
      </c>
      <c r="AQ24" s="7">
        <f t="shared" ref="AQ24:AQ30" si="3">AVERAGE(AN24:AP24)</f>
        <v>1.4011399371069218</v>
      </c>
      <c r="AR24" s="7">
        <f t="shared" ref="AR24:AR30" si="4">_xlfn.STDEV.S(AN24:AP24)</f>
        <v>0.27714793976591645</v>
      </c>
      <c r="AS24" s="9">
        <f>(AO11/$AI32)*100</f>
        <v>2.8301886792452864</v>
      </c>
      <c r="AT24" s="9">
        <f t="shared" ref="AT24" si="5">(AP11/$AI32)*100</f>
        <v>3.0955188679245271</v>
      </c>
      <c r="AU24" s="9">
        <f>(AQ11/$AI32)*100</f>
        <v>3.0660377358490547</v>
      </c>
      <c r="AV24" s="7">
        <f>AVERAGE(AS24:AU24)</f>
        <v>2.9972484276729561</v>
      </c>
      <c r="AW24" s="7">
        <f>_xlfn.STDEV.S(AS24:AU24)</f>
        <v>0.14542697117677339</v>
      </c>
      <c r="AX24" s="9">
        <f>(AR11/$AI32)*100</f>
        <v>3.6261792452830162</v>
      </c>
      <c r="AY24" s="9">
        <f t="shared" ref="AY24:AZ24" si="6">(AS11/$AI32)*100</f>
        <v>4.5106132075471645</v>
      </c>
      <c r="AZ24" s="9">
        <f t="shared" si="6"/>
        <v>3.2724056603773621</v>
      </c>
      <c r="BA24" s="7">
        <f>AVERAGE(AX24:AZ24)</f>
        <v>3.8030660377358476</v>
      </c>
      <c r="BB24" s="7">
        <f>_xlfn.STDEV.S(AX24:AZ24)</f>
        <v>0.63777440014103148</v>
      </c>
      <c r="BC24" s="9">
        <f>(AU11/$AI32)*100</f>
        <v>12.558962264150948</v>
      </c>
      <c r="BD24" s="9">
        <f t="shared" ref="BD24:BE24" si="7">(AV11/$AI32)*100</f>
        <v>10.112028301886792</v>
      </c>
      <c r="BE24" s="9">
        <f t="shared" si="7"/>
        <v>8.1073113207547163</v>
      </c>
      <c r="BF24" s="7">
        <f>AVERAGE(BC24:BE24)</f>
        <v>10.259433962264152</v>
      </c>
      <c r="BG24" s="7">
        <f>_xlfn.STDEV.S(BC24:BE24)</f>
        <v>2.2294832028956031</v>
      </c>
      <c r="BH24" s="9">
        <f>(AX11/$AI32)*100</f>
        <v>2.2110849056603752</v>
      </c>
      <c r="BI24" s="9">
        <f t="shared" ref="BI24:BJ24" si="8">(AY11/$AI32)*100</f>
        <v>2.8301886792452824</v>
      </c>
      <c r="BJ24" s="9">
        <f t="shared" si="8"/>
        <v>2.9481132075471703</v>
      </c>
      <c r="BK24" s="7">
        <f>AVERAGE(BH24:BJ24)</f>
        <v>2.6631289308176096</v>
      </c>
      <c r="BL24" s="7">
        <f>_xlfn.STDEV.S(BH24:BJ24)</f>
        <v>0.39589695515887824</v>
      </c>
      <c r="BM24" s="9">
        <f>(BA11/$AI32)*100</f>
        <v>1.7688679245283014</v>
      </c>
      <c r="BN24" s="9">
        <f t="shared" ref="BN24:BO24" si="9">(BB11/$AI32)*100</f>
        <v>0.17688679245282707</v>
      </c>
      <c r="BO24" s="9">
        <f t="shared" si="9"/>
        <v>5.8962264150943036E-2</v>
      </c>
      <c r="BP24" s="7">
        <f>AVERAGE(BM24:BO24)</f>
        <v>0.6682389937106904</v>
      </c>
      <c r="BQ24" s="7">
        <f>_xlfn.STDEV.S(BM24:BO24)</f>
        <v>0.95499454506732318</v>
      </c>
      <c r="BR24" s="9">
        <f>(BD11/$AI32)*100</f>
        <v>1.8867924528301876</v>
      </c>
      <c r="BS24" s="9">
        <f t="shared" ref="BS24:BT24" si="10">(BE11/$AI32)*100</f>
        <v>3.7735849056603792</v>
      </c>
      <c r="BT24" s="9">
        <f t="shared" si="10"/>
        <v>2.2110849056603774</v>
      </c>
      <c r="BU24" s="7">
        <f>AVERAGE(BR24:BT24)</f>
        <v>2.6238207547169812</v>
      </c>
      <c r="BV24" s="7">
        <f>_xlfn.STDEV.S(BR24:BT24)</f>
        <v>1.0088407212422592</v>
      </c>
      <c r="BW24" s="9">
        <f>(BG11/$BW32)*100</f>
        <v>52.08197315923104</v>
      </c>
      <c r="BX24" s="9">
        <f t="shared" ref="BX24:BY24" si="11">(BH11/$BW32)*100</f>
        <v>53.49836779107725</v>
      </c>
      <c r="BY24" s="9">
        <f t="shared" si="11"/>
        <v>55.223068552774755</v>
      </c>
      <c r="BZ24" s="7">
        <f>AVERAGE(BW24:BY24)</f>
        <v>53.601136501027675</v>
      </c>
      <c r="CA24" s="7">
        <f>_xlfn.STDEV.S(BW24:BY24)</f>
        <v>1.573067425015229</v>
      </c>
    </row>
    <row r="25" spans="1:79" ht="15" customHeight="1" x14ac:dyDescent="0.15">
      <c r="A25" t="s">
        <v>5</v>
      </c>
      <c r="B25" s="3">
        <v>6.4199999999999993E-2</v>
      </c>
      <c r="C25" s="3">
        <v>5.6399999999999999E-2</v>
      </c>
      <c r="D25" s="3">
        <v>5.4399999999999997E-2</v>
      </c>
      <c r="E25" s="3">
        <v>0.19339999999999999</v>
      </c>
      <c r="F25" s="3">
        <v>0.13669999999999999</v>
      </c>
      <c r="G25" s="3">
        <v>4.5600000000000002E-2</v>
      </c>
      <c r="H25" s="3">
        <v>8.6999999999999994E-2</v>
      </c>
      <c r="I25" s="3">
        <v>0.1239</v>
      </c>
      <c r="J25" s="3">
        <v>0.10340000000000001</v>
      </c>
      <c r="K25" s="3">
        <v>8.9700000000000002E-2</v>
      </c>
      <c r="L25" s="3">
        <v>0.16470000000000001</v>
      </c>
      <c r="M25" s="3">
        <v>0.12139999999999999</v>
      </c>
      <c r="N25" s="3">
        <v>8.7099999999999997E-2</v>
      </c>
      <c r="O25" s="3">
        <v>0.1227</v>
      </c>
      <c r="P25" s="3">
        <v>5.1299999999999998E-2</v>
      </c>
      <c r="Q25" s="3">
        <v>5.9700000000000003E-2</v>
      </c>
      <c r="R25" s="3">
        <v>9.5299999999999996E-2</v>
      </c>
      <c r="S25" s="3">
        <v>6.0400000000000002E-2</v>
      </c>
      <c r="T25" s="3">
        <v>4.2000000000000003E-2</v>
      </c>
      <c r="U25" s="3">
        <v>8.3500000000000005E-2</v>
      </c>
      <c r="V25" s="3">
        <v>4.6800000000000001E-2</v>
      </c>
      <c r="W25" s="3">
        <v>4.5600000000000002E-2</v>
      </c>
      <c r="X25" s="3">
        <v>0.13289999999999999</v>
      </c>
      <c r="Y25" s="3">
        <v>5.5399999999999998E-2</v>
      </c>
      <c r="Z25" s="3">
        <v>9.9000000000000005E-2</v>
      </c>
      <c r="AA25" s="3">
        <v>8.6199999999999999E-2</v>
      </c>
      <c r="AB25" s="3">
        <v>6.3E-2</v>
      </c>
      <c r="AC25" s="3">
        <v>8.1299999999999997E-2</v>
      </c>
      <c r="AD25" s="3">
        <v>7.8299999999999995E-2</v>
      </c>
      <c r="AE25" s="3">
        <v>7.3899999999999993E-2</v>
      </c>
      <c r="AF25" s="17"/>
      <c r="AH25" s="4">
        <f>AH24/2</f>
        <v>2.5</v>
      </c>
      <c r="AI25" s="9">
        <f>(AI12/$AI32)*100</f>
        <v>1.9457547169811327</v>
      </c>
      <c r="AJ25" s="9">
        <f>(AJ12/$AI32)*100</f>
        <v>1.7688679245283014</v>
      </c>
      <c r="AK25" s="9">
        <f>(AK12/$AI32)*100</f>
        <v>2.0047169811320735</v>
      </c>
      <c r="AL25" s="7">
        <f t="shared" ref="AL25:AL28" si="12">AVERAGE(AI25:AK25)</f>
        <v>1.9064465408805027</v>
      </c>
      <c r="AM25" s="7">
        <f>_xlfn.STDEV.S(AI25:AK25)</f>
        <v>0.12273974053455929</v>
      </c>
      <c r="AN25" s="9">
        <f>(AL12/$AI32)*100</f>
        <v>5.0117924528301927</v>
      </c>
      <c r="AO25" s="9">
        <f>(AM12/$AI32)*100</f>
        <v>2.6238207547169825</v>
      </c>
      <c r="AP25" s="9">
        <f>(AN12/$AI32)*100</f>
        <v>2.3879716981132084</v>
      </c>
      <c r="AQ25" s="7">
        <f t="shared" si="3"/>
        <v>3.3411949685534612</v>
      </c>
      <c r="AR25" s="7">
        <f t="shared" si="4"/>
        <v>1.4515778174899994</v>
      </c>
      <c r="AS25" s="9">
        <f>(AO12/$AI32)*100</f>
        <v>4.0978773584905648</v>
      </c>
      <c r="AT25" s="9">
        <f t="shared" ref="AT25:AU25" si="13">(AP12/$AI32)*100</f>
        <v>2.0341981132075482</v>
      </c>
      <c r="AU25" s="9">
        <f t="shared" si="13"/>
        <v>2.8596698113207548</v>
      </c>
      <c r="AV25" s="7">
        <f t="shared" ref="AV25:AV30" si="14">AVERAGE(AS25:AU25)</f>
        <v>2.9972484276729561</v>
      </c>
      <c r="AW25" s="7">
        <f t="shared" ref="AW25:AW31" si="15">_xlfn.STDEV.S(AS25:AU25)</f>
        <v>1.0386957752927497</v>
      </c>
      <c r="AX25" s="9">
        <f>(AR12/$AI32)*100</f>
        <v>5.2181603773584886</v>
      </c>
      <c r="AY25" s="9">
        <f t="shared" ref="AY25:AZ25" si="16">(AS12/$AI32)*100</f>
        <v>4.0094339622641515</v>
      </c>
      <c r="AZ25" s="9">
        <f t="shared" si="16"/>
        <v>1.7688679245283037</v>
      </c>
      <c r="BA25" s="7">
        <f t="shared" ref="BA25:BA31" si="17">AVERAGE(AX25:AZ25)</f>
        <v>3.6654874213836481</v>
      </c>
      <c r="BB25" s="7">
        <f t="shared" ref="BB25:BB31" si="18">_xlfn.STDEV.S(AX25:AZ25)</f>
        <v>1.7501797117797844</v>
      </c>
      <c r="BC25" s="9">
        <f>(AU12/$AI32)*100</f>
        <v>12.558962264150944</v>
      </c>
      <c r="BD25" s="9">
        <f>(AV12/$AI32)*100</f>
        <v>12.146226415094336</v>
      </c>
      <c r="BE25" s="9">
        <f t="shared" ref="BE25" si="19">(AW12/$AI32)*100</f>
        <v>12.470518867924522</v>
      </c>
      <c r="BF25" s="7">
        <f t="shared" ref="BF25:BF31" si="20">AVERAGE(BC25:BE25)</f>
        <v>12.391902515723269</v>
      </c>
      <c r="BG25" s="7">
        <f t="shared" ref="BG25:BG31" si="21">_xlfn.STDEV.S(BC25:BE25)</f>
        <v>0.21730880883938758</v>
      </c>
      <c r="BH25" s="9">
        <f>(AX12/$AI32)*100</f>
        <v>2.6238207547169807</v>
      </c>
      <c r="BI25" s="9">
        <f t="shared" ref="BI25:BJ25" si="22">(AY12/$AI32)*100</f>
        <v>2.27004716981132</v>
      </c>
      <c r="BJ25" s="9">
        <f t="shared" si="22"/>
        <v>2.0047169811320757</v>
      </c>
      <c r="BK25" s="7">
        <f t="shared" ref="BK25:BK31" si="23">AVERAGE(BH25:BJ25)</f>
        <v>2.299528301886792</v>
      </c>
      <c r="BL25" s="7">
        <f t="shared" ref="BL25:BL31" si="24">_xlfn.STDEV.S(BH25:BJ25)</f>
        <v>0.31060299978928901</v>
      </c>
      <c r="BM25" s="9">
        <f>(BA12/$AI32)*100</f>
        <v>1.7099056603773584</v>
      </c>
      <c r="BN25" s="9">
        <f t="shared" ref="BN25:BO25" si="25">(BB12/$AI32)*100</f>
        <v>1.8573113207547169</v>
      </c>
      <c r="BO25" s="9">
        <f t="shared" si="25"/>
        <v>1.8867924528301896</v>
      </c>
      <c r="BP25" s="7">
        <f t="shared" ref="BP25:BP31" si="26">AVERAGE(BM25:BO25)</f>
        <v>1.8180031446540881</v>
      </c>
      <c r="BQ25" s="7">
        <f t="shared" ref="BQ25:BQ31" si="27">_xlfn.STDEV.S(BM25:BO25)</f>
        <v>9.4768580591519228E-2</v>
      </c>
      <c r="BR25" s="9">
        <f>(BD12/$AI32)*100</f>
        <v>5.247641509433957</v>
      </c>
      <c r="BS25" s="9">
        <f t="shared" ref="BS25:BT25" si="28">(BE12/$AI32)*100</f>
        <v>25.368514150943394</v>
      </c>
      <c r="BT25" s="9">
        <f t="shared" si="28"/>
        <v>24.316037735849061</v>
      </c>
      <c r="BU25" s="7">
        <f t="shared" ref="BU25:BU31" si="29">AVERAGE(BR25:BT25)</f>
        <v>18.310731132075471</v>
      </c>
      <c r="BV25" s="7">
        <f t="shared" ref="BV25:BV31" si="30">_xlfn.STDEV.S(BR25:BT25)</f>
        <v>11.325200197698752</v>
      </c>
      <c r="BW25" s="9">
        <f>(BG12/$BW32)*100</f>
        <v>115.66920565832429</v>
      </c>
      <c r="BX25" s="9">
        <f t="shared" ref="BX25:BY25" si="31">(BH12/$BW32)*100</f>
        <v>105.89408777656872</v>
      </c>
      <c r="BY25" s="9">
        <f t="shared" si="31"/>
        <v>115.08886470801596</v>
      </c>
      <c r="BZ25" s="7">
        <f t="shared" ref="BZ25:BZ31" si="32">AVERAGE(BW25:BY25)</f>
        <v>112.21738604763634</v>
      </c>
      <c r="CA25" s="7">
        <f t="shared" ref="CA25:CA31" si="33">_xlfn.STDEV.S(BW25:BY25)</f>
        <v>5.4838193509009816</v>
      </c>
    </row>
    <row r="26" spans="1:79" ht="15" customHeight="1" x14ac:dyDescent="0.15">
      <c r="A26" t="s">
        <v>6</v>
      </c>
      <c r="B26" s="3">
        <v>4.5199999999999997E-2</v>
      </c>
      <c r="C26" s="3">
        <v>5.0500000000000003E-2</v>
      </c>
      <c r="D26" s="3">
        <v>4.5900000000000003E-2</v>
      </c>
      <c r="E26" s="3">
        <v>0.13919999999999999</v>
      </c>
      <c r="F26" s="3">
        <v>7.9299999999999995E-2</v>
      </c>
      <c r="G26" s="3">
        <v>5.8900000000000001E-2</v>
      </c>
      <c r="H26" s="3">
        <v>0.1542</v>
      </c>
      <c r="I26" s="3">
        <v>6.9699999999999998E-2</v>
      </c>
      <c r="J26" s="3">
        <v>8.3299999999999999E-2</v>
      </c>
      <c r="K26" s="3">
        <v>0.14940000000000001</v>
      </c>
      <c r="L26" s="3">
        <v>0.10489999999999999</v>
      </c>
      <c r="M26" s="3">
        <v>4.2999999999999997E-2</v>
      </c>
      <c r="N26" s="3">
        <v>0.18690000000000001</v>
      </c>
      <c r="O26" s="3">
        <v>0.13700000000000001</v>
      </c>
      <c r="P26" s="3">
        <v>0.14380000000000001</v>
      </c>
      <c r="Q26" s="3">
        <v>5.8799999999999998E-2</v>
      </c>
      <c r="R26" s="3">
        <v>4.8399999999999999E-2</v>
      </c>
      <c r="S26" s="3">
        <v>5.2299999999999999E-2</v>
      </c>
      <c r="T26" s="3">
        <v>4.7899999999999998E-2</v>
      </c>
      <c r="U26" s="3">
        <v>4.3499999999999997E-2</v>
      </c>
      <c r="V26" s="3">
        <v>4.19E-2</v>
      </c>
      <c r="W26" s="3">
        <v>0.13300000000000001</v>
      </c>
      <c r="X26" s="3">
        <v>7.2400000000000006E-2</v>
      </c>
      <c r="Y26" s="3">
        <v>7.6499999999999999E-2</v>
      </c>
      <c r="Z26" s="3">
        <v>0.1169</v>
      </c>
      <c r="AA26" s="3">
        <v>0.11700000000000001</v>
      </c>
      <c r="AB26" s="3">
        <v>7.3300000000000004E-2</v>
      </c>
      <c r="AC26" s="3">
        <v>9.3899999999999997E-2</v>
      </c>
      <c r="AD26" s="3">
        <v>9.4299999999999995E-2</v>
      </c>
      <c r="AE26" s="3">
        <v>9.7699999999999995E-2</v>
      </c>
      <c r="AF26" s="17"/>
      <c r="AH26" s="4">
        <f>AH25/2</f>
        <v>1.25</v>
      </c>
      <c r="AI26" s="20">
        <f>(AI13/$AI32)*100</f>
        <v>2.2405660377358481</v>
      </c>
      <c r="AJ26" s="20">
        <f>(AJ13/$AI32)*100</f>
        <v>2.0341981132075482</v>
      </c>
      <c r="AK26" s="20">
        <f>(AK13/$AI32)*100</f>
        <v>2.034198113207546</v>
      </c>
      <c r="AL26" s="20">
        <f t="shared" si="12"/>
        <v>2.1029874213836472</v>
      </c>
      <c r="AM26" s="20">
        <f>_xlfn.STDEV.S(AI26:AK26)</f>
        <v>0.11914657677851896</v>
      </c>
      <c r="AN26" s="20">
        <f>(AL13/$AI32)*100</f>
        <v>3.0365566037735858</v>
      </c>
      <c r="AO26" s="20">
        <f t="shared" ref="AO26:AP26" si="34">(AM13/$AI32)*100</f>
        <v>2.6238207547169785</v>
      </c>
      <c r="AP26" s="20">
        <f t="shared" si="34"/>
        <v>2.181603773584905</v>
      </c>
      <c r="AQ26" s="20">
        <f t="shared" si="3"/>
        <v>2.613993710691823</v>
      </c>
      <c r="AR26" s="20">
        <f t="shared" si="4"/>
        <v>0.4275611225984115</v>
      </c>
      <c r="AS26" s="9">
        <f>(AO13/$AI32)*100</f>
        <v>2.3290094339622653</v>
      </c>
      <c r="AT26" s="9">
        <f t="shared" ref="AT26" si="35">(AP13/$AI32)*100</f>
        <v>1.3266509433962275</v>
      </c>
      <c r="AU26" s="9">
        <f>(AQ13/$AI32)*100</f>
        <v>1.5035377358490567</v>
      </c>
      <c r="AV26" s="7">
        <f t="shared" si="14"/>
        <v>1.7197327044025166</v>
      </c>
      <c r="AW26" s="7">
        <f t="shared" si="15"/>
        <v>0.53501012534654813</v>
      </c>
      <c r="AX26" s="9">
        <f>(AR13/$AI32)*100</f>
        <v>3.2429245283018853</v>
      </c>
      <c r="AY26" s="9">
        <f t="shared" ref="AY26:AZ26" si="36">(AS13/$AI32)*100</f>
        <v>1.7393867924528308</v>
      </c>
      <c r="AZ26" s="9">
        <f t="shared" si="36"/>
        <v>1.7688679245283014</v>
      </c>
      <c r="BA26" s="7">
        <f t="shared" si="17"/>
        <v>2.2503930817610058</v>
      </c>
      <c r="BB26" s="7">
        <f t="shared" si="18"/>
        <v>0.85968383058337894</v>
      </c>
      <c r="BC26" s="9">
        <f>(AU13/$AI32)*100</f>
        <v>15.0058962264151</v>
      </c>
      <c r="BD26" s="9">
        <f t="shared" ref="BD26:BE26" si="37">(AV13/$AI32)*100</f>
        <v>18.897405660377359</v>
      </c>
      <c r="BE26" s="9">
        <f t="shared" si="37"/>
        <v>18.189858490566035</v>
      </c>
      <c r="BF26" s="7">
        <f t="shared" si="20"/>
        <v>17.364386792452834</v>
      </c>
      <c r="BG26" s="7">
        <f t="shared" si="21"/>
        <v>2.0729240367036454</v>
      </c>
      <c r="BH26" s="9">
        <f>(AX13/$AI32)*100</f>
        <v>4.893867924528303</v>
      </c>
      <c r="BI26" s="9">
        <f t="shared" ref="BI26:BJ26" si="38">(AY13/$AI32)*100</f>
        <v>4.1863207547169798</v>
      </c>
      <c r="BJ26" s="9">
        <f t="shared" si="38"/>
        <v>4.9823113207547163</v>
      </c>
      <c r="BK26" s="7">
        <f t="shared" si="23"/>
        <v>4.6874999999999991</v>
      </c>
      <c r="BL26" s="7">
        <f t="shared" si="24"/>
        <v>0.43628091353032927</v>
      </c>
      <c r="BM26" s="9">
        <f>(BA13/$AI32)*100</f>
        <v>31.957547169811317</v>
      </c>
      <c r="BN26" s="9">
        <f t="shared" ref="BN26:BO26" si="39">(BB13/$AI32)*100</f>
        <v>31.928066037735853</v>
      </c>
      <c r="BO26" s="9">
        <f t="shared" si="39"/>
        <v>32.635613207547173</v>
      </c>
      <c r="BP26" s="7">
        <f t="shared" si="26"/>
        <v>32.17374213836478</v>
      </c>
      <c r="BQ26" s="7">
        <f t="shared" si="27"/>
        <v>0.40026359776761788</v>
      </c>
      <c r="BR26" s="9">
        <f>(BD13/$AI32)*100</f>
        <v>44.366155660377359</v>
      </c>
      <c r="BS26" s="9">
        <f t="shared" ref="BS26:BT26" si="40">(BE13/$AI32)*100</f>
        <v>46.282429245283026</v>
      </c>
      <c r="BT26" s="9">
        <f t="shared" si="40"/>
        <v>43.83844339622641</v>
      </c>
      <c r="BU26" s="7">
        <f t="shared" si="29"/>
        <v>44.829009433962263</v>
      </c>
      <c r="BV26" s="7">
        <f t="shared" si="30"/>
        <v>1.2860567325699859</v>
      </c>
      <c r="BW26" s="9">
        <f>(BG13/$BW32)*100</f>
        <v>118.89735219441422</v>
      </c>
      <c r="BX26" s="9">
        <f t="shared" ref="BX26:BY26" si="41">(BH13/$BW32)*100</f>
        <v>106.96409140369967</v>
      </c>
      <c r="BY26" s="9">
        <f t="shared" si="41"/>
        <v>102.97424737033008</v>
      </c>
      <c r="BZ26" s="7">
        <f t="shared" si="32"/>
        <v>109.61189698948134</v>
      </c>
      <c r="CA26" s="7">
        <f t="shared" si="33"/>
        <v>8.285195991934371</v>
      </c>
    </row>
    <row r="27" spans="1:79" ht="15" customHeight="1" x14ac:dyDescent="0.15">
      <c r="A27" t="s">
        <v>7</v>
      </c>
      <c r="B27" s="3">
        <v>4.7800000000000002E-2</v>
      </c>
      <c r="C27" s="3">
        <v>4.8099999999999997E-2</v>
      </c>
      <c r="D27" s="3">
        <v>4.5600000000000002E-2</v>
      </c>
      <c r="E27" s="3">
        <v>7.8600000000000003E-2</v>
      </c>
      <c r="F27" s="3">
        <v>9.9400000000000002E-2</v>
      </c>
      <c r="G27" s="3">
        <v>4.7500000000000001E-2</v>
      </c>
      <c r="H27" s="3">
        <v>7.0599999999999996E-2</v>
      </c>
      <c r="I27" s="3">
        <v>5.8200000000000002E-2</v>
      </c>
      <c r="J27" s="3">
        <v>5.1200000000000002E-2</v>
      </c>
      <c r="K27" s="3">
        <v>7.4099999999999999E-2</v>
      </c>
      <c r="L27" s="3">
        <v>4.7199999999999999E-2</v>
      </c>
      <c r="M27" s="3">
        <v>4.48E-2</v>
      </c>
      <c r="N27" s="3">
        <v>9.0399999999999994E-2</v>
      </c>
      <c r="O27" s="3">
        <v>8.48E-2</v>
      </c>
      <c r="P27" s="3">
        <v>5.6800000000000003E-2</v>
      </c>
      <c r="Q27" s="3">
        <v>4.3299999999999998E-2</v>
      </c>
      <c r="R27" s="3">
        <v>4.24E-2</v>
      </c>
      <c r="S27" s="3">
        <v>4.0500000000000001E-2</v>
      </c>
      <c r="T27" s="3">
        <v>4.7100000000000003E-2</v>
      </c>
      <c r="U27" s="3">
        <v>5.0599999999999999E-2</v>
      </c>
      <c r="V27" s="3">
        <v>4.2700000000000002E-2</v>
      </c>
      <c r="W27" s="3">
        <v>5.7299999999999997E-2</v>
      </c>
      <c r="X27" s="3">
        <v>5.1799999999999999E-2</v>
      </c>
      <c r="Y27" s="3">
        <v>5.5300000000000002E-2</v>
      </c>
      <c r="Z27" s="3">
        <v>0.1139</v>
      </c>
      <c r="AA27" s="3">
        <v>0.1017</v>
      </c>
      <c r="AB27" s="3">
        <v>0.13539999999999999</v>
      </c>
      <c r="AC27" s="42"/>
      <c r="AD27" s="42"/>
      <c r="AE27" s="42"/>
      <c r="AF27" s="17"/>
      <c r="AH27" s="4">
        <f t="shared" ref="AH27:AH29" si="42">AH26/2</f>
        <v>0.625</v>
      </c>
      <c r="AI27" s="9">
        <f>(AI14/$AI32)*100</f>
        <v>4.8643867924528301</v>
      </c>
      <c r="AJ27" s="9">
        <f>(AJ14/$AI32)*100</f>
        <v>5.6898584905660385</v>
      </c>
      <c r="AK27" s="9">
        <f>(AK14/$AI32)*100</f>
        <v>7.2523584905660385</v>
      </c>
      <c r="AL27" s="7">
        <f t="shared" si="12"/>
        <v>5.9355345911949691</v>
      </c>
      <c r="AM27" s="7">
        <f t="shared" ref="AM27:AM29" si="43">_xlfn.STDEV.S(AI27:AK27)</f>
        <v>1.2127941983546082</v>
      </c>
      <c r="AN27" s="9">
        <f>(AL14/$AI32)*100</f>
        <v>1.2087264150943395</v>
      </c>
      <c r="AO27" s="9">
        <f t="shared" ref="AO27:AP27" si="44">(AM14/$AI32)*100</f>
        <v>1.5330188679245274</v>
      </c>
      <c r="AP27" s="9">
        <f t="shared" si="44"/>
        <v>1.5035377358490567</v>
      </c>
      <c r="AQ27" s="7">
        <f t="shared" si="3"/>
        <v>1.4150943396226412</v>
      </c>
      <c r="AR27" s="7">
        <f t="shared" si="4"/>
        <v>0.17932672553945006</v>
      </c>
      <c r="AS27" s="9">
        <f>(AO14/$AI32)*100</f>
        <v>1.6804245283018857</v>
      </c>
      <c r="AT27" s="9">
        <f t="shared" ref="AT27:AU27" si="45">(AP14/$AI32)*100</f>
        <v>1.3561320754716981</v>
      </c>
      <c r="AU27" s="9">
        <f t="shared" si="45"/>
        <v>1.2676886792452826</v>
      </c>
      <c r="AV27" s="7">
        <f t="shared" si="14"/>
        <v>1.4347484276729556</v>
      </c>
      <c r="AW27" s="7">
        <f t="shared" si="15"/>
        <v>0.21730880883938522</v>
      </c>
      <c r="AX27" s="9">
        <f>(AR14/$AI32)*100</f>
        <v>10.589622641509431</v>
      </c>
      <c r="AY27" s="9">
        <f t="shared" ref="AY27:AZ27" si="46">(AS14/$AI32)*100</f>
        <v>11.226415094339623</v>
      </c>
      <c r="AZ27" s="9">
        <f t="shared" si="46"/>
        <v>12.712264150943394</v>
      </c>
      <c r="BA27" s="7">
        <f t="shared" si="17"/>
        <v>11.509433962264149</v>
      </c>
      <c r="BB27" s="7">
        <f t="shared" si="18"/>
        <v>1.0892550225241029</v>
      </c>
      <c r="BC27" s="9">
        <f>(AU14/$AI32)*100</f>
        <v>61.939858490566039</v>
      </c>
      <c r="BD27" s="9">
        <f t="shared" ref="BD27:BE27" si="47">(AV14/$AI32)*100</f>
        <v>62.529481132075468</v>
      </c>
      <c r="BE27" s="9">
        <f t="shared" si="47"/>
        <v>59.581367924528294</v>
      </c>
      <c r="BF27" s="7">
        <f t="shared" si="20"/>
        <v>61.350235849056595</v>
      </c>
      <c r="BG27" s="7">
        <f t="shared" si="21"/>
        <v>1.5599948768069549</v>
      </c>
      <c r="BH27" s="9">
        <f>(AX14/$AI32)*100</f>
        <v>23.702830188679243</v>
      </c>
      <c r="BI27" s="9">
        <f t="shared" ref="BI27:BJ27" si="48">(AY14/$AI32)*100</f>
        <v>24.086084905660378</v>
      </c>
      <c r="BJ27" s="9">
        <f t="shared" si="48"/>
        <v>25.294811320754722</v>
      </c>
      <c r="BK27" s="7">
        <f t="shared" si="23"/>
        <v>24.361242138364783</v>
      </c>
      <c r="BL27" s="7">
        <f t="shared" si="24"/>
        <v>0.83089386100346119</v>
      </c>
      <c r="BM27" s="9">
        <f>(BA14/$AI32)*100</f>
        <v>40.477594339622641</v>
      </c>
      <c r="BN27" s="9">
        <f t="shared" ref="BN27:BO27" si="49">(BB14/$AI32)*100</f>
        <v>40.919811320754718</v>
      </c>
      <c r="BO27" s="9">
        <f t="shared" si="49"/>
        <v>39.357311320754718</v>
      </c>
      <c r="BP27" s="7">
        <f t="shared" si="26"/>
        <v>40.251572327044023</v>
      </c>
      <c r="BQ27" s="7">
        <f t="shared" si="27"/>
        <v>0.80539805383894847</v>
      </c>
      <c r="BR27" s="9">
        <f>(BD14/$AI32)*100</f>
        <v>47.258254716981128</v>
      </c>
      <c r="BS27" s="9">
        <f t="shared" ref="BS27:BT27" si="50">(BE14/$AI32)*100</f>
        <v>44.310141509433961</v>
      </c>
      <c r="BT27" s="9">
        <f t="shared" si="50"/>
        <v>52.00471698113207</v>
      </c>
      <c r="BU27" s="7">
        <f t="shared" si="29"/>
        <v>47.857704402515715</v>
      </c>
      <c r="BV27" s="7">
        <f t="shared" si="30"/>
        <v>3.8821550544163204</v>
      </c>
      <c r="BW27" s="9">
        <f>(BG14/$BW32)*100</f>
        <v>118.15379035183169</v>
      </c>
      <c r="BX27" s="9">
        <f t="shared" ref="BX27:BY27" si="51">(BH14/$BW32)*100</f>
        <v>124.50126949582881</v>
      </c>
      <c r="BY27" s="9">
        <f t="shared" si="51"/>
        <v>114.16394631846212</v>
      </c>
      <c r="BZ27" s="7">
        <f>AVERAGE(BW27:BY27)</f>
        <v>118.93966872204088</v>
      </c>
      <c r="CA27" s="7">
        <f t="shared" si="33"/>
        <v>5.2132778774876938</v>
      </c>
    </row>
    <row r="28" spans="1:79" ht="15" customHeight="1" x14ac:dyDescent="0.15">
      <c r="A28" t="s">
        <v>8</v>
      </c>
      <c r="B28" s="3">
        <v>4.2900000000000001E-2</v>
      </c>
      <c r="C28" s="3">
        <v>4.7300000000000002E-2</v>
      </c>
      <c r="D28" s="3">
        <v>4.6800000000000001E-2</v>
      </c>
      <c r="E28" s="3">
        <v>4.5900000000000003E-2</v>
      </c>
      <c r="F28" s="3">
        <v>0.05</v>
      </c>
      <c r="G28" s="3">
        <v>4.5600000000000002E-2</v>
      </c>
      <c r="H28" s="3">
        <v>4.7600000000000003E-2</v>
      </c>
      <c r="I28" s="3">
        <v>4.5699999999999998E-2</v>
      </c>
      <c r="J28" s="3">
        <v>4.1500000000000002E-2</v>
      </c>
      <c r="K28" s="3">
        <v>4.9500000000000002E-2</v>
      </c>
      <c r="L28" s="3">
        <v>4.7100000000000003E-2</v>
      </c>
      <c r="M28" s="3">
        <v>4.1300000000000003E-2</v>
      </c>
      <c r="N28" s="3">
        <v>7.1199999999999999E-2</v>
      </c>
      <c r="O28" s="3">
        <v>7.5700000000000003E-2</v>
      </c>
      <c r="P28" s="3">
        <v>8.14E-2</v>
      </c>
      <c r="Q28" s="3">
        <v>5.0599999999999999E-2</v>
      </c>
      <c r="R28" s="3">
        <v>4.7800000000000002E-2</v>
      </c>
      <c r="S28" s="3">
        <v>4.9700000000000001E-2</v>
      </c>
      <c r="T28" s="3">
        <v>5.9200000000000003E-2</v>
      </c>
      <c r="U28" s="3">
        <v>5.6399999999999999E-2</v>
      </c>
      <c r="V28" s="3">
        <v>6.2700000000000006E-2</v>
      </c>
      <c r="W28" s="3">
        <v>6.5699999999999995E-2</v>
      </c>
      <c r="X28" s="3">
        <v>7.0300000000000001E-2</v>
      </c>
      <c r="Y28" s="3">
        <v>6.5000000000000002E-2</v>
      </c>
      <c r="Z28" s="3">
        <v>0.1216</v>
      </c>
      <c r="AA28" s="3">
        <v>0.1331</v>
      </c>
      <c r="AB28" s="3">
        <v>0.11310000000000001</v>
      </c>
      <c r="AC28" s="42"/>
      <c r="AD28" s="42"/>
      <c r="AE28" s="42"/>
      <c r="AF28" s="17"/>
      <c r="AH28" s="5">
        <f t="shared" si="42"/>
        <v>0.3125</v>
      </c>
      <c r="AI28" s="9">
        <f>(AI15/$AI32)*100</f>
        <v>28.007075471698112</v>
      </c>
      <c r="AJ28" s="9">
        <f t="shared" ref="AJ28" si="52">(AJ15/$AI32)*100</f>
        <v>25.347877358490571</v>
      </c>
      <c r="AK28" s="9">
        <f>(AK15/$AI32)*100</f>
        <v>25.595518867924525</v>
      </c>
      <c r="AL28" s="7">
        <f t="shared" si="12"/>
        <v>26.316823899371069</v>
      </c>
      <c r="AM28" s="7">
        <f t="shared" si="43"/>
        <v>1.4690283736586613</v>
      </c>
      <c r="AN28" s="9">
        <f>(AL15/$AI32)*100</f>
        <v>2.4469339622641515</v>
      </c>
      <c r="AO28" s="9">
        <f t="shared" ref="AO28:AP28" si="53">(AM15/$AI32)*100</f>
        <v>2.4174528301886791</v>
      </c>
      <c r="AP28" s="9">
        <f t="shared" si="53"/>
        <v>3.3313679245283017</v>
      </c>
      <c r="AQ28" s="7">
        <f t="shared" si="3"/>
        <v>2.7319182389937104</v>
      </c>
      <c r="AR28" s="7">
        <f t="shared" si="4"/>
        <v>0.51934788764637918</v>
      </c>
      <c r="AS28" s="9">
        <f>(AO15/$AI32)*100</f>
        <v>1.8867924528301896</v>
      </c>
      <c r="AT28" s="9">
        <f>(AP15/$AI32)*100</f>
        <v>1.6804245283018877</v>
      </c>
      <c r="AU28" s="9">
        <f>(AQ15/$AI32)*100</f>
        <v>1.6509433962264155</v>
      </c>
      <c r="AV28" s="7">
        <f t="shared" si="14"/>
        <v>1.7393867924528308</v>
      </c>
      <c r="AW28" s="7">
        <f t="shared" si="15"/>
        <v>0.12850527545815682</v>
      </c>
      <c r="AX28" s="9">
        <f>(AR15/$AI32)*100</f>
        <v>41.202830188679243</v>
      </c>
      <c r="AY28" s="9">
        <f t="shared" ref="AY28:AZ28" si="54">(AS15/$AI32)*100</f>
        <v>42.208136792452827</v>
      </c>
      <c r="AZ28" s="9">
        <f t="shared" si="54"/>
        <v>42.119693396226417</v>
      </c>
      <c r="BA28" s="7">
        <f>AVERAGE(AX28:AZ28)</f>
        <v>41.843553459119498</v>
      </c>
      <c r="BB28" s="7">
        <f t="shared" si="18"/>
        <v>0.55664197698947826</v>
      </c>
      <c r="BC28" s="9">
        <f>(AU15/$AI32)*100</f>
        <v>72.346698113207552</v>
      </c>
      <c r="BD28" s="9">
        <f t="shared" ref="BD28:BE28" si="55">(AV15/$AI32)*100</f>
        <v>71.196933962264154</v>
      </c>
      <c r="BE28" s="9">
        <f t="shared" si="55"/>
        <v>67.865566037735832</v>
      </c>
      <c r="BF28" s="7">
        <f>AVERAGE(BC28:BE28)</f>
        <v>70.469732704402517</v>
      </c>
      <c r="BG28" s="7">
        <f t="shared" si="21"/>
        <v>2.3273917636556241</v>
      </c>
      <c r="BH28" s="9">
        <f>(AX15/$AI32)*100</f>
        <v>58.785377358490557</v>
      </c>
      <c r="BI28" s="9">
        <f t="shared" ref="BI28:BJ28" si="56">(AY15/$AI32)*100</f>
        <v>56.69221698113207</v>
      </c>
      <c r="BJ28" s="9">
        <f t="shared" si="56"/>
        <v>54.510613207547166</v>
      </c>
      <c r="BK28" s="7">
        <f>AVERAGE(BH28:BJ28)</f>
        <v>56.662735849056595</v>
      </c>
      <c r="BL28" s="7">
        <f t="shared" si="24"/>
        <v>2.1375345586467205</v>
      </c>
      <c r="BM28" s="9">
        <f>(BA15/$AI32)*100</f>
        <v>86.615566037735846</v>
      </c>
      <c r="BN28" s="9">
        <f t="shared" ref="BN28:BO28" si="57">(BB15/$AI32)*100</f>
        <v>85.613207547169807</v>
      </c>
      <c r="BO28" s="9">
        <f t="shared" si="57"/>
        <v>85.318396226415089</v>
      </c>
      <c r="BP28" s="7">
        <f>AVERAGE(BM28:BO28)</f>
        <v>85.849056603773576</v>
      </c>
      <c r="BQ28" s="7">
        <f t="shared" si="27"/>
        <v>0.67998600204426951</v>
      </c>
      <c r="BR28" s="9">
        <f>(BD15/$AI32)*100</f>
        <v>85.701650943396231</v>
      </c>
      <c r="BS28" s="9">
        <f t="shared" ref="BS28:BT28" si="58">(BE15/$AI32)*100</f>
        <v>83.166273584905667</v>
      </c>
      <c r="BT28" s="9">
        <f t="shared" si="58"/>
        <v>88.178066037735846</v>
      </c>
      <c r="BU28" s="7">
        <f>AVERAGE(BR28:BT28)</f>
        <v>85.681996855345915</v>
      </c>
      <c r="BV28" s="7">
        <f t="shared" si="30"/>
        <v>2.5059540318896918</v>
      </c>
      <c r="BW28" s="9">
        <f>(BG15/$BW32)*100</f>
        <v>114.72615161407327</v>
      </c>
      <c r="BX28" s="9">
        <f t="shared" ref="BX28:BY28" si="59">(BH15/$BW32)*100</f>
        <v>114.65360899528471</v>
      </c>
      <c r="BY28" s="9">
        <f t="shared" si="59"/>
        <v>122.88719622778382</v>
      </c>
      <c r="BZ28" s="7">
        <f>AVERAGE(BW28:BY28)</f>
        <v>117.42231894571394</v>
      </c>
      <c r="CA28" s="7">
        <f t="shared" si="33"/>
        <v>4.7328615433950532</v>
      </c>
    </row>
    <row r="29" spans="1:79" ht="15" customHeight="1" x14ac:dyDescent="0.15">
      <c r="A29" t="s">
        <v>9</v>
      </c>
      <c r="B29" s="3">
        <v>5.9900000000000002E-2</v>
      </c>
      <c r="C29" s="3">
        <v>6.4399999999999999E-2</v>
      </c>
      <c r="D29" s="3">
        <v>6.5600000000000006E-2</v>
      </c>
      <c r="E29" s="3">
        <v>4.2799999999999998E-2</v>
      </c>
      <c r="F29" s="3">
        <v>4.4299999999999999E-2</v>
      </c>
      <c r="G29" s="3">
        <v>4.1500000000000002E-2</v>
      </c>
      <c r="H29" s="3">
        <v>4.24E-2</v>
      </c>
      <c r="I29" s="3">
        <v>4.1599999999999998E-2</v>
      </c>
      <c r="J29" s="3">
        <v>4.3400000000000001E-2</v>
      </c>
      <c r="K29" s="3">
        <v>4.53E-2</v>
      </c>
      <c r="L29" s="3">
        <v>4.2000000000000003E-2</v>
      </c>
      <c r="M29" s="3">
        <v>4.3499999999999997E-2</v>
      </c>
      <c r="N29" s="3">
        <v>9.2200000000000004E-2</v>
      </c>
      <c r="O29" s="3">
        <v>8.9599999999999999E-2</v>
      </c>
      <c r="P29" s="3">
        <v>9.7100000000000006E-2</v>
      </c>
      <c r="Q29" s="3">
        <v>6.1899999999999997E-2</v>
      </c>
      <c r="R29" s="3">
        <v>6.7299999999999999E-2</v>
      </c>
      <c r="S29" s="3">
        <v>6.3200000000000006E-2</v>
      </c>
      <c r="T29" s="3">
        <v>6.9900000000000004E-2</v>
      </c>
      <c r="U29" s="3">
        <v>7.7600000000000002E-2</v>
      </c>
      <c r="V29" s="3">
        <v>7.9100000000000004E-2</v>
      </c>
      <c r="W29" s="3">
        <v>8.4599999999999995E-2</v>
      </c>
      <c r="X29" s="3">
        <v>8.7900000000000006E-2</v>
      </c>
      <c r="Y29" s="3">
        <v>8.72E-2</v>
      </c>
      <c r="Z29" s="3">
        <v>0.108</v>
      </c>
      <c r="AA29" s="3">
        <v>0.1075</v>
      </c>
      <c r="AB29" s="3">
        <v>0.1305</v>
      </c>
      <c r="AC29" s="42"/>
      <c r="AD29" s="42"/>
      <c r="AE29" s="42"/>
      <c r="AF29" s="17"/>
      <c r="AH29" s="5">
        <f t="shared" si="42"/>
        <v>0.15625</v>
      </c>
      <c r="AI29" s="9">
        <f>(AI16/$AI32)*100</f>
        <v>86.261792452830178</v>
      </c>
      <c r="AJ29" s="9">
        <f>(AJ16/$AI32)*100</f>
        <v>76.550707547169822</v>
      </c>
      <c r="AK29" s="9">
        <f>(AK16/$AI32)*100</f>
        <v>85.554245283018872</v>
      </c>
      <c r="AL29" s="7">
        <f>AVERAGE(AI29:AK29)</f>
        <v>82.788915094339629</v>
      </c>
      <c r="AM29" s="7">
        <f t="shared" si="43"/>
        <v>5.4140170668877383</v>
      </c>
      <c r="AN29" s="9">
        <f>(AL16/$AI32)*100</f>
        <v>16.47995283018868</v>
      </c>
      <c r="AO29" s="9">
        <f>(AM16/$AI32)*100</f>
        <v>12.617924528301886</v>
      </c>
      <c r="AP29" s="9">
        <f>(AN16/$AI32)*100</f>
        <v>20.872641509433958</v>
      </c>
      <c r="AQ29" s="7">
        <f>AVERAGE(AN29:AP29)</f>
        <v>16.65683962264151</v>
      </c>
      <c r="AR29" s="7">
        <f t="shared" si="4"/>
        <v>4.130200335656335</v>
      </c>
      <c r="AS29" s="9">
        <f>(AO16/$AI32)*100</f>
        <v>27.446933962264147</v>
      </c>
      <c r="AT29" s="9">
        <f t="shared" ref="AT29" si="60">(AP16/$AI32)*100</f>
        <v>44.752358490566039</v>
      </c>
      <c r="AU29" s="9">
        <f>(AQ16/$AI32)*100</f>
        <v>44.162735849056602</v>
      </c>
      <c r="AV29" s="7">
        <f t="shared" si="14"/>
        <v>38.787342767295591</v>
      </c>
      <c r="AW29" s="7">
        <f t="shared" si="15"/>
        <v>9.8255059724052689</v>
      </c>
      <c r="AX29" s="9">
        <f>(AR16/$AI32)*100</f>
        <v>67.600235849056602</v>
      </c>
      <c r="AY29" s="9">
        <f t="shared" ref="AY29:AZ29" si="61">(AS16/$AI32)*100</f>
        <v>67.954009433962256</v>
      </c>
      <c r="AZ29" s="9">
        <f t="shared" si="61"/>
        <v>64.829009433962256</v>
      </c>
      <c r="BA29" s="7">
        <f t="shared" si="17"/>
        <v>66.794418238993714</v>
      </c>
      <c r="BB29" s="7">
        <f t="shared" si="18"/>
        <v>1.7112605779119703</v>
      </c>
      <c r="BC29" s="9">
        <f>(AU16/$AI32)*100</f>
        <v>81.279481132075475</v>
      </c>
      <c r="BD29" s="9">
        <f t="shared" ref="BD29:BE29" si="62">(AV16/$AI32)*100</f>
        <v>83.819870283018858</v>
      </c>
      <c r="BE29" s="9">
        <f t="shared" si="62"/>
        <v>81.283313679245282</v>
      </c>
      <c r="BF29" s="7">
        <f t="shared" ref="BF29:BF31" si="63">AVERAGE(BC29:BE29)</f>
        <v>82.127555031446533</v>
      </c>
      <c r="BG29" s="7">
        <f t="shared" si="21"/>
        <v>1.4655892518480973</v>
      </c>
      <c r="BH29" s="9">
        <f>(AX16/$AI32)*100</f>
        <v>75.147405660377345</v>
      </c>
      <c r="BI29" s="9">
        <f t="shared" ref="BI29:BJ29" si="64">(AY16/$AI32)*100</f>
        <v>83.313679245283012</v>
      </c>
      <c r="BJ29" s="9">
        <f t="shared" si="64"/>
        <v>91.332547169811335</v>
      </c>
      <c r="BK29" s="7">
        <f t="shared" ref="BK29:BK31" si="65">AVERAGE(BH29:BJ29)</f>
        <v>83.264544025157235</v>
      </c>
      <c r="BL29" s="7">
        <f t="shared" si="24"/>
        <v>8.0926826283064752</v>
      </c>
      <c r="BM29" s="9">
        <f>(BA16/$AI32)*100</f>
        <v>100.97287735849056</v>
      </c>
      <c r="BN29" s="9">
        <f t="shared" ref="BN29:BO29" si="66">(BB16/$AI32)*100</f>
        <v>101.88679245283019</v>
      </c>
      <c r="BO29" s="9">
        <f t="shared" si="66"/>
        <v>103.92099056603772</v>
      </c>
      <c r="BP29" s="7">
        <f t="shared" ref="BP29:BP31" si="67">AVERAGE(BM29:BO29)</f>
        <v>102.26022012578615</v>
      </c>
      <c r="BQ29" s="7">
        <f t="shared" si="27"/>
        <v>1.5091153174378258</v>
      </c>
      <c r="BR29" s="9">
        <f>(BD16/$AI32)*100</f>
        <v>90.978773584905653</v>
      </c>
      <c r="BS29" s="9">
        <f t="shared" ref="BS29:BT29" si="68">(BE16/$AI32)*100</f>
        <v>93.926886792452819</v>
      </c>
      <c r="BT29" s="9">
        <f t="shared" si="68"/>
        <v>94.280660377358487</v>
      </c>
      <c r="BU29" s="7">
        <f t="shared" ref="BU29:BU31" si="69">AVERAGE(BR29:BT29)</f>
        <v>93.062106918238968</v>
      </c>
      <c r="BV29" s="7">
        <f t="shared" si="30"/>
        <v>1.8128698989937433</v>
      </c>
      <c r="BW29" s="9">
        <f>(BG16/$BW32)*100</f>
        <v>113.96445411679363</v>
      </c>
      <c r="BX29" s="9">
        <f t="shared" ref="BX29:BY29" si="70">(BH16/$BW32)*100</f>
        <v>111.62495466086324</v>
      </c>
      <c r="BY29" s="9">
        <f t="shared" si="70"/>
        <v>121.00108813928183</v>
      </c>
      <c r="BZ29" s="7">
        <f t="shared" ref="BZ29:BZ31" si="71">AVERAGE(BW29:BY29)</f>
        <v>115.53016563897957</v>
      </c>
      <c r="CA29" s="7">
        <f t="shared" si="33"/>
        <v>4.8802212223740273</v>
      </c>
    </row>
    <row r="30" spans="1:79" ht="15" customHeight="1" x14ac:dyDescent="0.15">
      <c r="A30" t="s">
        <v>10</v>
      </c>
      <c r="B30" s="3">
        <v>7.6600000000000001E-2</v>
      </c>
      <c r="C30" s="3">
        <v>8.2400000000000001E-2</v>
      </c>
      <c r="D30" s="3">
        <v>7.4300000000000005E-2</v>
      </c>
      <c r="E30" s="3">
        <v>4.9200000000000001E-2</v>
      </c>
      <c r="F30" s="3">
        <v>6.3700000000000007E-2</v>
      </c>
      <c r="G30" s="3">
        <v>5.6800000000000003E-2</v>
      </c>
      <c r="H30" s="3">
        <v>5.1400000000000001E-2</v>
      </c>
      <c r="I30" s="3">
        <v>6.2E-2</v>
      </c>
      <c r="J30" s="3">
        <v>6.5100000000000005E-2</v>
      </c>
      <c r="K30" s="3">
        <v>6.0100000000000001E-2</v>
      </c>
      <c r="L30" s="3">
        <v>6.5100000000000005E-2</v>
      </c>
      <c r="M30" s="3">
        <v>6.8500000000000005E-2</v>
      </c>
      <c r="N30" s="3">
        <v>0.1043</v>
      </c>
      <c r="O30" s="3">
        <v>9.01E-2</v>
      </c>
      <c r="P30" s="3">
        <v>8.8700000000000001E-2</v>
      </c>
      <c r="Q30" s="3">
        <v>7.3400000000000007E-2</v>
      </c>
      <c r="R30" s="3">
        <v>7.6999999999999999E-2</v>
      </c>
      <c r="S30" s="3">
        <v>7.8799999999999995E-2</v>
      </c>
      <c r="T30" s="3">
        <v>8.4599999999999995E-2</v>
      </c>
      <c r="U30" s="3">
        <v>8.1100000000000005E-2</v>
      </c>
      <c r="V30" s="3">
        <v>8.5000000000000006E-2</v>
      </c>
      <c r="W30" s="3">
        <v>9.8299999999999998E-2</v>
      </c>
      <c r="X30" s="3">
        <v>8.5699999999999998E-2</v>
      </c>
      <c r="Y30" s="3">
        <v>9.2200000000000004E-2</v>
      </c>
      <c r="Z30" s="3">
        <v>0.10199999999999999</v>
      </c>
      <c r="AA30" s="3">
        <v>0.10150000000000001</v>
      </c>
      <c r="AB30" s="3">
        <v>0.13439999999999999</v>
      </c>
      <c r="AC30" s="42"/>
      <c r="AD30" s="42"/>
      <c r="AE30" s="42"/>
      <c r="AF30" s="17"/>
      <c r="AH30" s="5">
        <f>AH29/2</f>
        <v>7.8125E-2</v>
      </c>
      <c r="AI30" s="9">
        <f>(AI17/$AI32)*100</f>
        <v>84.699292452830193</v>
      </c>
      <c r="AJ30" s="9">
        <f>(AJ17/$AI32)*100</f>
        <v>87.765330188679243</v>
      </c>
      <c r="AK30" s="9">
        <f>(AK17/$AI32)*100</f>
        <v>88.16745283018868</v>
      </c>
      <c r="AL30" s="7">
        <f>AVERAGE(AI30:AK30)</f>
        <v>86.877358490566039</v>
      </c>
      <c r="AM30" s="7">
        <f>_xlfn.STDEV.S(AI30:AK30)</f>
        <v>1.8969460728384919</v>
      </c>
      <c r="AN30" s="9">
        <f>(AL17/$AI32)*100</f>
        <v>49.174528301886795</v>
      </c>
      <c r="AO30" s="9">
        <f>(AM17/$AI32)*100</f>
        <v>55.807783018867916</v>
      </c>
      <c r="AP30" s="9">
        <f>(AN17/$AI32)*100</f>
        <v>57.959905660377366</v>
      </c>
      <c r="AQ30" s="7">
        <f t="shared" si="3"/>
        <v>54.314072327044023</v>
      </c>
      <c r="AR30" s="7">
        <f t="shared" si="4"/>
        <v>4.579202174606559</v>
      </c>
      <c r="AS30" s="9">
        <f>(AO17/$AI32)*100</f>
        <v>69.820165094339643</v>
      </c>
      <c r="AT30" s="9">
        <f t="shared" ref="AT30" si="72">(AP17/$AI32)*100</f>
        <v>68.189858490566039</v>
      </c>
      <c r="AU30" s="9">
        <f>(AQ17/$AI32)*100</f>
        <v>65.890330188679243</v>
      </c>
      <c r="AV30" s="7">
        <f t="shared" si="14"/>
        <v>67.96678459119498</v>
      </c>
      <c r="AW30" s="7">
        <f t="shared" si="15"/>
        <v>1.9743915695403935</v>
      </c>
      <c r="AX30" s="9">
        <f>(AR17/$AI32)*100</f>
        <v>82.930424528301884</v>
      </c>
      <c r="AY30" s="9">
        <f t="shared" ref="AY30:AZ30" si="73">(AS17/$AI32)*100</f>
        <v>82.871462264150949</v>
      </c>
      <c r="AZ30" s="9">
        <f t="shared" si="73"/>
        <v>80.752653301886781</v>
      </c>
      <c r="BA30" s="7">
        <f t="shared" si="17"/>
        <v>82.184846698113191</v>
      </c>
      <c r="BB30" s="7">
        <f t="shared" si="18"/>
        <v>1.2406661840698268</v>
      </c>
      <c r="BC30" s="9">
        <f>(AU17/$AI32)*100</f>
        <v>93.042452830188665</v>
      </c>
      <c r="BD30" s="9">
        <f>(AV17/$AI32)*100</f>
        <v>93.661556603773576</v>
      </c>
      <c r="BE30" s="9">
        <f>(AW17/$AI32)*100</f>
        <v>92.452830188679243</v>
      </c>
      <c r="BF30" s="7">
        <f t="shared" si="63"/>
        <v>93.052279874213824</v>
      </c>
      <c r="BG30" s="7">
        <f t="shared" si="21"/>
        <v>0.60442312557711064</v>
      </c>
      <c r="BH30" s="9">
        <f>(AX17/$AI32)*100</f>
        <v>82.04599056603773</v>
      </c>
      <c r="BI30" s="9">
        <f t="shared" ref="BI30:BJ30" si="74">(AY17/$AI32)*100</f>
        <v>88.531839622641513</v>
      </c>
      <c r="BJ30" s="9">
        <f t="shared" si="74"/>
        <v>90.625</v>
      </c>
      <c r="BK30" s="7">
        <f t="shared" si="65"/>
        <v>87.067610062893081</v>
      </c>
      <c r="BL30" s="7">
        <f t="shared" si="24"/>
        <v>4.4730109400418669</v>
      </c>
      <c r="BM30" s="9">
        <f>(BA17/$AI32)*100</f>
        <v>105.92570754716979</v>
      </c>
      <c r="BN30" s="9">
        <f t="shared" ref="BN30:BO30" si="75">(BB17/$AI32)*100</f>
        <v>113.38443396226417</v>
      </c>
      <c r="BO30" s="9">
        <f t="shared" si="75"/>
        <v>114.94693396226417</v>
      </c>
      <c r="BP30" s="7">
        <f t="shared" si="67"/>
        <v>111.4190251572327</v>
      </c>
      <c r="BQ30" s="7">
        <f t="shared" si="27"/>
        <v>4.8210740853331142</v>
      </c>
      <c r="BR30" s="9">
        <f>(BD17/$AI32)*100</f>
        <v>96.963443396226396</v>
      </c>
      <c r="BS30" s="9">
        <f t="shared" ref="BS30" si="76">(BE17/$AI32)*100</f>
        <v>99.32193396226414</v>
      </c>
      <c r="BT30" s="9">
        <f>(BF17/$AI32)*100</f>
        <v>97.523584905660371</v>
      </c>
      <c r="BU30" s="7">
        <f t="shared" si="69"/>
        <v>97.936320754716974</v>
      </c>
      <c r="BV30" s="7">
        <f t="shared" si="30"/>
        <v>1.2322266830192459</v>
      </c>
      <c r="BW30" s="9">
        <f>(BG17/$BW32)*100</f>
        <v>110.04715270221254</v>
      </c>
      <c r="BX30" s="9">
        <f t="shared" ref="BX30:BY30" si="77">(BH17/$BW32)*100</f>
        <v>113.03953572723975</v>
      </c>
      <c r="BY30" s="9">
        <f t="shared" si="77"/>
        <v>106.43815741748277</v>
      </c>
      <c r="BZ30" s="7">
        <f t="shared" si="71"/>
        <v>109.84161528231169</v>
      </c>
      <c r="CA30" s="7">
        <f t="shared" si="33"/>
        <v>3.3054853078431776</v>
      </c>
    </row>
    <row r="31" spans="1:79" ht="15" customHeight="1" x14ac:dyDescent="0.15">
      <c r="A31" t="s">
        <v>11</v>
      </c>
      <c r="B31" s="3">
        <v>9.3100000000000002E-2</v>
      </c>
      <c r="C31" s="3">
        <v>8.6699999999999999E-2</v>
      </c>
      <c r="D31" s="3">
        <v>8.5000000000000006E-2</v>
      </c>
      <c r="E31" s="3">
        <v>6.3799999999999996E-2</v>
      </c>
      <c r="F31" s="3">
        <v>6.9500000000000006E-2</v>
      </c>
      <c r="G31" s="3">
        <v>6.93E-2</v>
      </c>
      <c r="H31" s="3">
        <v>7.8299999999999995E-2</v>
      </c>
      <c r="I31" s="3">
        <v>8.2799999999999999E-2</v>
      </c>
      <c r="J31" s="3">
        <v>8.1900000000000001E-2</v>
      </c>
      <c r="K31" s="3">
        <v>6.8900000000000003E-2</v>
      </c>
      <c r="L31" s="3">
        <v>7.3899999999999993E-2</v>
      </c>
      <c r="M31" s="3">
        <v>8.09E-2</v>
      </c>
      <c r="N31" s="3">
        <v>9.1499999999999998E-2</v>
      </c>
      <c r="O31" s="3">
        <v>8.9499999999999996E-2</v>
      </c>
      <c r="P31" s="3">
        <v>9.5799999999999996E-2</v>
      </c>
      <c r="Q31" s="3">
        <v>7.9000000000000001E-2</v>
      </c>
      <c r="R31" s="3">
        <v>8.0699999999999994E-2</v>
      </c>
      <c r="S31" s="3">
        <v>7.9500000000000001E-2</v>
      </c>
      <c r="T31" s="3">
        <v>8.2400000000000001E-2</v>
      </c>
      <c r="U31" s="3">
        <v>8.1900000000000001E-2</v>
      </c>
      <c r="V31" s="3">
        <v>8.3900000000000002E-2</v>
      </c>
      <c r="W31" s="3">
        <v>9.11E-2</v>
      </c>
      <c r="X31" s="3">
        <v>8.9099999999999999E-2</v>
      </c>
      <c r="Y31" s="3">
        <v>9.1200000000000003E-2</v>
      </c>
      <c r="Z31" s="3">
        <v>0.1032</v>
      </c>
      <c r="AA31" s="3">
        <v>0.1003</v>
      </c>
      <c r="AB31" s="3">
        <v>9.9299999999999999E-2</v>
      </c>
      <c r="AC31" s="42"/>
      <c r="AD31" s="42"/>
      <c r="AE31" s="42"/>
      <c r="AF31" s="17"/>
      <c r="AH31" s="5">
        <f>AH30/2</f>
        <v>3.90625E-2</v>
      </c>
      <c r="AI31" s="9">
        <f>(AI18/$AI32)*100</f>
        <v>96.580188679245282</v>
      </c>
      <c r="AJ31" s="9">
        <f>(AJ18/$AI32)*100</f>
        <v>98.437499999999986</v>
      </c>
      <c r="AK31" s="9">
        <f>(AK18/$AI32)*100</f>
        <v>100.02948113207546</v>
      </c>
      <c r="AL31" s="7">
        <f>AVERAGE(AI31:AK31)</f>
        <v>98.349056603773576</v>
      </c>
      <c r="AM31" s="7">
        <f>_xlfn.STDEV.S(AI31:AK31)</f>
        <v>1.726346223108173</v>
      </c>
      <c r="AN31" s="9">
        <f>(AL18/$AI32)*100</f>
        <v>96.54775943396227</v>
      </c>
      <c r="AO31" s="9">
        <f>(AM18/$AI32)*100</f>
        <v>100.11792452830188</v>
      </c>
      <c r="AP31" s="9">
        <f>(AN18/$AI32)*100</f>
        <v>92.806603773584911</v>
      </c>
      <c r="AQ31" s="7">
        <f>AVERAGE(AN31:AP31)</f>
        <v>96.490762578616355</v>
      </c>
      <c r="AR31" s="7">
        <f>_xlfn.STDEV.S(AN31:AP31)</f>
        <v>3.6559936099134918</v>
      </c>
      <c r="AS31" s="9">
        <f>(AO18/$AI32)*100</f>
        <v>99.705188679245282</v>
      </c>
      <c r="AT31" s="9">
        <f t="shared" ref="AT31" si="78">(AP18/$AI32)*100</f>
        <v>101.91627358490567</v>
      </c>
      <c r="AU31" s="9">
        <f>(AQ18/$AI32)*100</f>
        <v>104.59905660377358</v>
      </c>
      <c r="AV31" s="7">
        <f>AVERAGE(AS31:AU31)</f>
        <v>102.07350628930817</v>
      </c>
      <c r="AW31" s="7">
        <f t="shared" si="15"/>
        <v>2.4507197734914561</v>
      </c>
      <c r="AX31" s="9">
        <f>(AR18/$AI32)*100</f>
        <v>93.691037735849065</v>
      </c>
      <c r="AY31" s="9">
        <f>(AS18/$AI32)*100</f>
        <v>93.151533018867923</v>
      </c>
      <c r="AZ31" s="9">
        <f>(AT18/$AI32)*100</f>
        <v>91.264740566037744</v>
      </c>
      <c r="BA31" s="7">
        <f t="shared" si="17"/>
        <v>92.702437106918239</v>
      </c>
      <c r="BB31" s="7">
        <f t="shared" si="18"/>
        <v>1.2739681482109517</v>
      </c>
      <c r="BC31" s="9">
        <f>(AU18/$AI32)*100</f>
        <v>95.784198113207538</v>
      </c>
      <c r="BD31" s="9">
        <f t="shared" ref="BD31" si="79">(AV18/$AI32)*100</f>
        <v>95.940448113207538</v>
      </c>
      <c r="BE31" s="9">
        <f>(AW18/$AI32)*100</f>
        <v>96.757075471698101</v>
      </c>
      <c r="BF31" s="7">
        <f t="shared" si="63"/>
        <v>96.160573899371059</v>
      </c>
      <c r="BG31" s="7">
        <f t="shared" si="21"/>
        <v>0.52245967305283525</v>
      </c>
      <c r="BH31" s="9">
        <f>(AX18/$AI32)*100</f>
        <v>99.469339622641513</v>
      </c>
      <c r="BI31" s="9">
        <f t="shared" ref="BI31:BJ31" si="80">(AY18/$AI32)*100</f>
        <v>98.800117924528308</v>
      </c>
      <c r="BJ31" s="9">
        <f t="shared" si="80"/>
        <v>94.770047169811306</v>
      </c>
      <c r="BK31" s="7">
        <f t="shared" si="65"/>
        <v>97.679834905660371</v>
      </c>
      <c r="BL31" s="7">
        <f t="shared" si="24"/>
        <v>2.5420686302851112</v>
      </c>
      <c r="BM31" s="9">
        <f>(BA18/$AI32)*100</f>
        <v>119.66391509433963</v>
      </c>
      <c r="BN31" s="9">
        <f t="shared" ref="BN31" si="81">(BB18/$AI32)*100</f>
        <v>121.81603773584906</v>
      </c>
      <c r="BO31" s="9">
        <f>(BC18/$AI32)*100</f>
        <v>121.46226415094341</v>
      </c>
      <c r="BP31" s="7">
        <f t="shared" si="67"/>
        <v>120.9807389937107</v>
      </c>
      <c r="BQ31" s="7">
        <f t="shared" si="27"/>
        <v>1.1540397843273764</v>
      </c>
      <c r="BR31" s="9">
        <f>(BD18/$AI32)*100</f>
        <v>97.228773584905653</v>
      </c>
      <c r="BS31" s="9">
        <f t="shared" ref="BS31" si="82">(BE18/$AI32)*100</f>
        <v>96.756780660377359</v>
      </c>
      <c r="BT31" s="9">
        <f>(BF18/$AI32)*100</f>
        <v>101.03478773584906</v>
      </c>
      <c r="BU31" s="7">
        <f>AVERAGE(BR31:BT31)</f>
        <v>98.340113993710702</v>
      </c>
      <c r="BV31" s="7">
        <f>_xlfn.STDEV.S(BR31:BT31)</f>
        <v>2.3455584116855221</v>
      </c>
      <c r="BW31" s="9">
        <f>(BG18/$BW32)*100</f>
        <v>101.81356546971345</v>
      </c>
      <c r="BX31" s="9">
        <f t="shared" ref="BX31:BY31" si="83">(BH18/$BW32)*100</f>
        <v>100.14508523757708</v>
      </c>
      <c r="BY31" s="9">
        <f t="shared" si="83"/>
        <v>97.769314472252432</v>
      </c>
      <c r="BZ31" s="7">
        <f t="shared" si="71"/>
        <v>99.909321726514307</v>
      </c>
      <c r="CA31" s="7">
        <f t="shared" si="33"/>
        <v>2.0324074044043416</v>
      </c>
    </row>
    <row r="32" spans="1:79" ht="15" customHeight="1" x14ac:dyDescent="0.15">
      <c r="A32" t="s">
        <v>12</v>
      </c>
      <c r="B32" s="3">
        <v>9.4299999999999995E-2</v>
      </c>
      <c r="C32" s="3">
        <v>8.9499999999999996E-2</v>
      </c>
      <c r="D32" s="3">
        <v>9.0300000000000005E-2</v>
      </c>
      <c r="E32" s="3">
        <v>6.8000000000000005E-2</v>
      </c>
      <c r="F32" s="3">
        <v>7.46E-2</v>
      </c>
      <c r="G32" s="3">
        <v>8.2199999999999995E-2</v>
      </c>
      <c r="H32" s="3">
        <v>9.1399999999999995E-2</v>
      </c>
      <c r="I32" s="3">
        <v>8.4099999999999994E-2</v>
      </c>
      <c r="J32" s="3">
        <v>8.5000000000000006E-2</v>
      </c>
      <c r="K32" s="3">
        <v>9.1300000000000006E-2</v>
      </c>
      <c r="L32" s="3">
        <v>9.2999999999999999E-2</v>
      </c>
      <c r="M32" s="3">
        <v>8.6499999999999994E-2</v>
      </c>
      <c r="N32" s="3">
        <v>8.8599999999999998E-2</v>
      </c>
      <c r="O32" s="3">
        <v>8.5400000000000004E-2</v>
      </c>
      <c r="P32" s="3">
        <v>8.4699999999999998E-2</v>
      </c>
      <c r="Q32" s="3">
        <v>8.2600000000000007E-2</v>
      </c>
      <c r="R32" s="3">
        <v>7.9399999999999998E-2</v>
      </c>
      <c r="S32" s="3">
        <v>8.1000000000000003E-2</v>
      </c>
      <c r="T32" s="3">
        <v>8.4699999999999998E-2</v>
      </c>
      <c r="U32" s="3">
        <v>8.6300000000000002E-2</v>
      </c>
      <c r="V32" s="3">
        <v>8.3799999999999999E-2</v>
      </c>
      <c r="W32" s="3">
        <v>9.1499999999999998E-2</v>
      </c>
      <c r="X32" s="3">
        <v>9.1700000000000004E-2</v>
      </c>
      <c r="Y32" s="3">
        <v>9.2799999999999994E-2</v>
      </c>
      <c r="Z32" s="3">
        <v>9.5500000000000002E-2</v>
      </c>
      <c r="AA32" s="3">
        <v>9.1800000000000007E-2</v>
      </c>
      <c r="AB32" s="3">
        <v>9.0300000000000005E-2</v>
      </c>
      <c r="AC32" s="42"/>
      <c r="AD32" s="42"/>
      <c r="AE32" s="42"/>
      <c r="AF32" s="17"/>
      <c r="AH32" s="8" t="s">
        <v>38</v>
      </c>
      <c r="AI32" s="9">
        <f>AVERAGE(BJ11:BL11)</f>
        <v>0.3392</v>
      </c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46">
        <f>AVERAGE(BJ12:BL12)</f>
        <v>0.5514</v>
      </c>
      <c r="BX32" s="22"/>
      <c r="BY32" s="22"/>
      <c r="BZ32" s="22"/>
      <c r="CA32" s="22"/>
    </row>
    <row r="34" spans="2:46" ht="1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2:46" ht="15" customHeight="1" x14ac:dyDescent="0.15"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2:46" ht="15" customHeight="1" x14ac:dyDescent="0.15"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1"/>
      <c r="AT36" s="1"/>
    </row>
    <row r="37" spans="2:46" ht="15" customHeight="1" x14ac:dyDescent="0.15"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12"/>
      <c r="AT37" s="12"/>
    </row>
    <row r="38" spans="2:46" ht="15" customHeight="1" x14ac:dyDescent="0.15"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12"/>
      <c r="AT38" s="12"/>
    </row>
    <row r="39" spans="2:46" ht="15" customHeight="1" x14ac:dyDescent="0.15"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12"/>
      <c r="AT39" s="12"/>
    </row>
    <row r="40" spans="2:46" x14ac:dyDescent="0.15"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12"/>
      <c r="AT40" s="12"/>
    </row>
    <row r="41" spans="2:46" x14ac:dyDescent="0.15"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12"/>
      <c r="AT41" s="12"/>
    </row>
    <row r="42" spans="2:46" x14ac:dyDescent="0.15"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12"/>
      <c r="AT42" s="12"/>
    </row>
    <row r="43" spans="2:46" ht="15" customHeight="1" x14ac:dyDescent="0.15"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12"/>
      <c r="AT43" s="12"/>
    </row>
    <row r="44" spans="2:46" x14ac:dyDescent="0.15"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2:46" ht="15" customHeight="1" x14ac:dyDescent="0.15"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</sheetData>
  <mergeCells count="52">
    <mergeCell ref="BM22:BQ22"/>
    <mergeCell ref="BR22:BV22"/>
    <mergeCell ref="BW22:CA22"/>
    <mergeCell ref="Q23:S23"/>
    <mergeCell ref="T23:V23"/>
    <mergeCell ref="W23:Y23"/>
    <mergeCell ref="Z23:AB23"/>
    <mergeCell ref="AC23:AE23"/>
    <mergeCell ref="N7:Y7"/>
    <mergeCell ref="AC7:AE7"/>
    <mergeCell ref="B8:AE8"/>
    <mergeCell ref="AH8:AH9"/>
    <mergeCell ref="AI8:BL8"/>
    <mergeCell ref="Q9:S9"/>
    <mergeCell ref="AI9:AK9"/>
    <mergeCell ref="AL9:AN9"/>
    <mergeCell ref="AO9:AQ9"/>
    <mergeCell ref="AR9:AT9"/>
    <mergeCell ref="AU9:AW9"/>
    <mergeCell ref="AX9:AZ9"/>
    <mergeCell ref="BA9:BC9"/>
    <mergeCell ref="BD9:BF9"/>
    <mergeCell ref="BG9:BI9"/>
    <mergeCell ref="BJ9:BL9"/>
    <mergeCell ref="B21:M21"/>
    <mergeCell ref="B23:D23"/>
    <mergeCell ref="E23:G23"/>
    <mergeCell ref="H23:J23"/>
    <mergeCell ref="K23:M23"/>
    <mergeCell ref="N23:P23"/>
    <mergeCell ref="B22:AE22"/>
    <mergeCell ref="AC27:AE32"/>
    <mergeCell ref="AI22:AM22"/>
    <mergeCell ref="AC13:AE18"/>
    <mergeCell ref="AC21:AE21"/>
    <mergeCell ref="AH21:AH23"/>
    <mergeCell ref="AI21:CA21"/>
    <mergeCell ref="AN22:AR22"/>
    <mergeCell ref="AS22:AW22"/>
    <mergeCell ref="AX22:BB22"/>
    <mergeCell ref="BC22:BG22"/>
    <mergeCell ref="BH22:BL22"/>
    <mergeCell ref="B7:M7"/>
    <mergeCell ref="B9:D9"/>
    <mergeCell ref="E9:G9"/>
    <mergeCell ref="H9:J9"/>
    <mergeCell ref="K9:M9"/>
    <mergeCell ref="N9:P9"/>
    <mergeCell ref="T9:V9"/>
    <mergeCell ref="W9:Y9"/>
    <mergeCell ref="Z9:AB9"/>
    <mergeCell ref="AC9:A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71F2-5200-7148-B483-CFA5B558DCFA}">
  <dimension ref="A3:BS41"/>
  <sheetViews>
    <sheetView topLeftCell="AM4" workbookViewId="0">
      <selection activeCell="BB20" sqref="BB20:BB26"/>
    </sheetView>
  </sheetViews>
  <sheetFormatPr baseColWidth="10" defaultRowHeight="13" x14ac:dyDescent="0.15"/>
  <cols>
    <col min="2" max="2" width="12.33203125" bestFit="1" customWidth="1"/>
    <col min="3" max="3" width="8.83203125" customWidth="1"/>
    <col min="4" max="4" width="8.6640625" customWidth="1"/>
    <col min="5" max="5" width="8.33203125" customWidth="1"/>
    <col min="6" max="6" width="9" customWidth="1"/>
    <col min="7" max="7" width="8.6640625" customWidth="1"/>
    <col min="8" max="8" width="9.33203125" customWidth="1"/>
    <col min="9" max="9" width="7.83203125" customWidth="1"/>
    <col min="10" max="11" width="9.5" customWidth="1"/>
    <col min="12" max="12" width="8" customWidth="1"/>
    <col min="13" max="13" width="9.5" customWidth="1"/>
    <col min="14" max="14" width="9.33203125" customWidth="1"/>
    <col min="15" max="16" width="8.6640625" customWidth="1"/>
    <col min="17" max="17" width="7.6640625" customWidth="1"/>
    <col min="18" max="18" width="8.33203125" customWidth="1"/>
    <col min="19" max="19" width="8" customWidth="1"/>
    <col min="20" max="20" width="8.1640625" customWidth="1"/>
    <col min="21" max="51" width="7.6640625" customWidth="1"/>
    <col min="53" max="53" width="12.33203125" bestFit="1" customWidth="1"/>
    <col min="54" max="54" width="11.5" bestFit="1" customWidth="1"/>
  </cols>
  <sheetData>
    <row r="3" spans="1:71" ht="13" customHeight="1" x14ac:dyDescent="0.15"/>
    <row r="4" spans="1:71" ht="13" customHeight="1" x14ac:dyDescent="0.15">
      <c r="A4" s="43" t="s">
        <v>41</v>
      </c>
      <c r="B4" s="36" t="str">
        <f>'n1_Vero-p15'!AH21</f>
        <v>Conc. (% propolis-loaded CS NP)</v>
      </c>
      <c r="C4" s="34" t="str">
        <f>'n1_Vero-p15'!AI21</f>
        <v>Vero  (%Viability)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47"/>
      <c r="AW4" s="47"/>
      <c r="AX4" s="47"/>
      <c r="AY4" s="47"/>
      <c r="BA4" s="36" t="s">
        <v>37</v>
      </c>
      <c r="BB4" s="34" t="s">
        <v>23</v>
      </c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</row>
    <row r="5" spans="1:71" x14ac:dyDescent="0.15">
      <c r="A5" s="43"/>
      <c r="B5" s="37"/>
      <c r="C5" s="34" t="str">
        <f>'n1_Vero-p15'!AI22</f>
        <v>C1</v>
      </c>
      <c r="D5" s="34"/>
      <c r="E5" s="34"/>
      <c r="F5" s="34"/>
      <c r="G5" s="34"/>
      <c r="H5" s="34" t="str">
        <f>'n1_Vero-p15'!AN22</f>
        <v>C2</v>
      </c>
      <c r="I5" s="34"/>
      <c r="J5" s="34"/>
      <c r="K5" s="34"/>
      <c r="L5" s="34"/>
      <c r="M5" s="34" t="str">
        <f>'n1_Vero-p15'!AS22</f>
        <v>C5</v>
      </c>
      <c r="N5" s="34"/>
      <c r="O5" s="34"/>
      <c r="P5" s="34"/>
      <c r="Q5" s="34"/>
      <c r="R5" s="34" t="str">
        <f>'n1_Vero-p15'!AX22</f>
        <v>C6</v>
      </c>
      <c r="S5" s="34"/>
      <c r="T5" s="34"/>
      <c r="U5" s="34"/>
      <c r="V5" s="34"/>
      <c r="W5" s="34" t="str">
        <f>'n1_Vero-p15'!BC22</f>
        <v>C7</v>
      </c>
      <c r="X5" s="34"/>
      <c r="Y5" s="34"/>
      <c r="Z5" s="34"/>
      <c r="AA5" s="34"/>
      <c r="AB5" s="34" t="str">
        <f>'n1_Vero-p15'!BH22</f>
        <v>C8</v>
      </c>
      <c r="AC5" s="34"/>
      <c r="AD5" s="34"/>
      <c r="AE5" s="34"/>
      <c r="AF5" s="34"/>
      <c r="AG5" s="34" t="str">
        <f>'n1_Vero-p15'!BM22</f>
        <v>C9</v>
      </c>
      <c r="AH5" s="34"/>
      <c r="AI5" s="34"/>
      <c r="AJ5" s="34"/>
      <c r="AK5" s="34"/>
      <c r="AL5" s="34" t="str">
        <f>'n1_Vero-p15'!BR22</f>
        <v>C10</v>
      </c>
      <c r="AM5" s="34"/>
      <c r="AN5" s="34"/>
      <c r="AO5" s="34"/>
      <c r="AP5" s="34"/>
      <c r="AQ5" s="34" t="str">
        <f>'n1_Vero-p15'!BW22</f>
        <v>C11</v>
      </c>
      <c r="AR5" s="34"/>
      <c r="AS5" s="34"/>
      <c r="AT5" s="34"/>
      <c r="AU5" s="34"/>
      <c r="AV5" s="47"/>
      <c r="AW5" s="47"/>
      <c r="AX5" s="47"/>
      <c r="AY5" s="47"/>
      <c r="BA5" s="37"/>
      <c r="BB5" s="34" t="s">
        <v>26</v>
      </c>
      <c r="BC5" s="35"/>
      <c r="BD5" s="34" t="s">
        <v>27</v>
      </c>
      <c r="BE5" s="35"/>
      <c r="BF5" s="34" t="s">
        <v>28</v>
      </c>
      <c r="BG5" s="35"/>
      <c r="BH5" s="34" t="s">
        <v>29</v>
      </c>
      <c r="BI5" s="35"/>
      <c r="BJ5" s="34" t="s">
        <v>30</v>
      </c>
      <c r="BK5" s="35"/>
      <c r="BL5" s="34" t="s">
        <v>31</v>
      </c>
      <c r="BM5" s="35"/>
      <c r="BN5" s="34" t="s">
        <v>32</v>
      </c>
      <c r="BO5" s="35"/>
      <c r="BP5" s="34" t="s">
        <v>33</v>
      </c>
      <c r="BQ5" s="35"/>
      <c r="BR5" s="34" t="s">
        <v>34</v>
      </c>
      <c r="BS5" s="35"/>
    </row>
    <row r="6" spans="1:71" x14ac:dyDescent="0.15">
      <c r="A6" s="43"/>
      <c r="B6" s="38"/>
      <c r="C6" s="8">
        <f>'n1_Vero-p15'!AI23</f>
        <v>1</v>
      </c>
      <c r="D6" s="8">
        <f>'n1_Vero-p15'!AJ23</f>
        <v>2</v>
      </c>
      <c r="E6" s="8">
        <f>'n1_Vero-p15'!AK23</f>
        <v>3</v>
      </c>
      <c r="F6" s="8" t="str">
        <f>'n1_Vero-p15'!AL23</f>
        <v>Mean</v>
      </c>
      <c r="G6" s="8" t="str">
        <f>'n1_Vero-p15'!AM23</f>
        <v>SD</v>
      </c>
      <c r="H6" s="8">
        <f>'n1_Vero-p15'!AN23</f>
        <v>1</v>
      </c>
      <c r="I6" s="8">
        <f>'n1_Vero-p15'!AO23</f>
        <v>2</v>
      </c>
      <c r="J6" s="8">
        <f>'n1_Vero-p15'!AP23</f>
        <v>3</v>
      </c>
      <c r="K6" s="8" t="str">
        <f>'n1_Vero-p15'!AQ23</f>
        <v>Mean</v>
      </c>
      <c r="L6" s="8" t="str">
        <f>'n1_Vero-p15'!AR23</f>
        <v>SD</v>
      </c>
      <c r="M6" s="8">
        <f>'n1_Vero-p15'!AS23</f>
        <v>1</v>
      </c>
      <c r="N6" s="8">
        <f>'n1_Vero-p15'!AT23</f>
        <v>2</v>
      </c>
      <c r="O6" s="8">
        <f>'n1_Vero-p15'!AU23</f>
        <v>3</v>
      </c>
      <c r="P6" s="8" t="str">
        <f>'n1_Vero-p15'!AV23</f>
        <v>Mean</v>
      </c>
      <c r="Q6" s="8" t="str">
        <f>'n1_Vero-p15'!AW23</f>
        <v>SD</v>
      </c>
      <c r="R6" s="8">
        <f>'n1_Vero-p15'!AX23</f>
        <v>1</v>
      </c>
      <c r="S6" s="8">
        <f>'n1_Vero-p15'!AY23</f>
        <v>2</v>
      </c>
      <c r="T6" s="8">
        <f>'n1_Vero-p15'!AZ23</f>
        <v>3</v>
      </c>
      <c r="U6" s="8" t="str">
        <f>'n1_Vero-p15'!BA23</f>
        <v>Mean</v>
      </c>
      <c r="V6" s="8" t="str">
        <f>'n1_Vero-p15'!BB23</f>
        <v>SD</v>
      </c>
      <c r="W6" s="8">
        <f>'n1_Vero-p15'!BC23</f>
        <v>1</v>
      </c>
      <c r="X6" s="8">
        <f>'n1_Vero-p15'!BD23</f>
        <v>2</v>
      </c>
      <c r="Y6" s="8">
        <f>'n1_Vero-p15'!BE23</f>
        <v>3</v>
      </c>
      <c r="Z6" s="8" t="str">
        <f>'n1_Vero-p15'!BF23</f>
        <v>Mean</v>
      </c>
      <c r="AA6" s="8" t="str">
        <f>'n1_Vero-p15'!BG23</f>
        <v>SD</v>
      </c>
      <c r="AB6" s="8">
        <f>'n1_Vero-p15'!BH23</f>
        <v>1</v>
      </c>
      <c r="AC6" s="8">
        <f>'n1_Vero-p15'!BI23</f>
        <v>2</v>
      </c>
      <c r="AD6" s="8">
        <f>'n1_Vero-p15'!BJ23</f>
        <v>3</v>
      </c>
      <c r="AE6" s="8" t="str">
        <f>'n1_Vero-p15'!BK23</f>
        <v>Mean</v>
      </c>
      <c r="AF6" s="8" t="str">
        <f>'n1_Vero-p15'!BL23</f>
        <v>SD</v>
      </c>
      <c r="AG6" s="8">
        <f>'n1_Vero-p15'!BM23</f>
        <v>1</v>
      </c>
      <c r="AH6" s="8">
        <f>'n1_Vero-p15'!BN23</f>
        <v>2</v>
      </c>
      <c r="AI6" s="8">
        <f>'n1_Vero-p15'!BO23</f>
        <v>3</v>
      </c>
      <c r="AJ6" s="8" t="str">
        <f>'n1_Vero-p15'!BP23</f>
        <v>Mean</v>
      </c>
      <c r="AK6" s="8" t="str">
        <f>'n1_Vero-p15'!BQ23</f>
        <v>SD</v>
      </c>
      <c r="AL6" s="8">
        <f>'n1_Vero-p15'!BR23</f>
        <v>1</v>
      </c>
      <c r="AM6" s="8">
        <f>'n1_Vero-p15'!BS23</f>
        <v>2</v>
      </c>
      <c r="AN6" s="8">
        <f>'n1_Vero-p15'!BT23</f>
        <v>3</v>
      </c>
      <c r="AO6" s="8" t="str">
        <f>'n1_Vero-p15'!BU23</f>
        <v>Mean</v>
      </c>
      <c r="AP6" s="8" t="str">
        <f>'n1_Vero-p15'!BV23</f>
        <v>SD</v>
      </c>
      <c r="AQ6" s="8">
        <f>'n1_Vero-p15'!BW23</f>
        <v>1</v>
      </c>
      <c r="AR6" s="8">
        <f>'n1_Vero-p15'!BX23</f>
        <v>2</v>
      </c>
      <c r="AS6" s="8">
        <f>'n1_Vero-p15'!BY23</f>
        <v>3</v>
      </c>
      <c r="AT6" s="8" t="str">
        <f>'n1_Vero-p15'!BZ23</f>
        <v>Mean</v>
      </c>
      <c r="AU6" s="8" t="str">
        <f>'n1_Vero-p15'!CA23</f>
        <v>SD</v>
      </c>
      <c r="AV6" s="48"/>
      <c r="AW6" s="48"/>
      <c r="AX6" s="48"/>
      <c r="AY6" s="48"/>
      <c r="BA6" s="38"/>
      <c r="BB6" s="23" t="s">
        <v>15</v>
      </c>
      <c r="BC6" s="23" t="s">
        <v>16</v>
      </c>
      <c r="BD6" s="23" t="s">
        <v>15</v>
      </c>
      <c r="BE6" s="23" t="s">
        <v>16</v>
      </c>
      <c r="BF6" s="23" t="s">
        <v>15</v>
      </c>
      <c r="BG6" s="23" t="s">
        <v>16</v>
      </c>
      <c r="BH6" s="23" t="s">
        <v>15</v>
      </c>
      <c r="BI6" s="23" t="s">
        <v>16</v>
      </c>
      <c r="BJ6" s="23" t="s">
        <v>15</v>
      </c>
      <c r="BK6" s="23" t="s">
        <v>16</v>
      </c>
      <c r="BL6" s="23" t="s">
        <v>15</v>
      </c>
      <c r="BM6" s="23" t="s">
        <v>16</v>
      </c>
      <c r="BN6" s="23" t="s">
        <v>15</v>
      </c>
      <c r="BO6" s="23" t="s">
        <v>16</v>
      </c>
      <c r="BP6" s="23" t="s">
        <v>15</v>
      </c>
      <c r="BQ6" s="23" t="s">
        <v>16</v>
      </c>
      <c r="BR6" s="23" t="s">
        <v>15</v>
      </c>
      <c r="BS6" s="23" t="s">
        <v>16</v>
      </c>
    </row>
    <row r="7" spans="1:71" x14ac:dyDescent="0.15">
      <c r="A7" s="43"/>
      <c r="B7" s="4">
        <f>'n1_Vero-p15'!AH24</f>
        <v>5</v>
      </c>
      <c r="C7" s="9">
        <f>'n1_Vero-p15'!AI24</f>
        <v>1.5579480683977198</v>
      </c>
      <c r="D7" s="9">
        <f>'n1_Vero-p15'!AJ24</f>
        <v>1.2919569347688411</v>
      </c>
      <c r="E7" s="9">
        <f>'n1_Vero-p15'!AK24</f>
        <v>1.8239392020266014</v>
      </c>
      <c r="F7" s="7">
        <f>'n1_Vero-p15'!AL24</f>
        <v>1.5579480683977209</v>
      </c>
      <c r="G7" s="7">
        <f>'n1_Vero-p15'!AM24</f>
        <v>0.26599113362887888</v>
      </c>
      <c r="H7" s="9">
        <f>'n1_Vero-p15'!AN24</f>
        <v>1.367954401519949</v>
      </c>
      <c r="I7" s="9">
        <f>'n1_Vero-p15'!AO24</f>
        <v>1.5199493350221673</v>
      </c>
      <c r="J7" s="9">
        <f>'n1_Vero-p15'!AP24</f>
        <v>2.811906269791006</v>
      </c>
      <c r="K7" s="7">
        <f>'n1_Vero-p15'!AQ24</f>
        <v>1.8999366687777073</v>
      </c>
      <c r="L7" s="7">
        <f>'n1_Vero-p15'!AR24</f>
        <v>0.79343684678230897</v>
      </c>
      <c r="M7" s="9">
        <f>'n1_Vero-p15'!AS24</f>
        <v>2.2419252691576932</v>
      </c>
      <c r="N7" s="9">
        <f>'n1_Vero-p15'!AT24</f>
        <v>4.9778340721975987</v>
      </c>
      <c r="O7" s="9">
        <f>'n1_Vero-p15'!AU24</f>
        <v>3.0018999366687766</v>
      </c>
      <c r="P7" s="7">
        <f>'n1_Vero-p15'!AV24</f>
        <v>3.407219759341356</v>
      </c>
      <c r="Q7" s="7">
        <f>'n1_Vero-p15'!AW24</f>
        <v>1.412272057227753</v>
      </c>
      <c r="R7" s="9">
        <f>'n1_Vero-p15'!AX24</f>
        <v>2.5459151361621268</v>
      </c>
      <c r="S7" s="9">
        <f>'n1_Vero-p15'!AY24</f>
        <v>5.7758074730842273</v>
      </c>
      <c r="T7" s="9">
        <f>'n1_Vero-p15'!AZ24</f>
        <v>3.6098796706776444</v>
      </c>
      <c r="U7" s="7">
        <f>'n1_Vero-p15'!BA24</f>
        <v>3.9772007599746662</v>
      </c>
      <c r="V7" s="7">
        <f>'n1_Vero-p15'!BB24</f>
        <v>1.6459783455467409</v>
      </c>
      <c r="W7" s="9">
        <f>'n1_Vero-p15'!BC24</f>
        <v>5.2438252058264698</v>
      </c>
      <c r="X7" s="9">
        <f>'n1_Vero-p15'!BD24</f>
        <v>7.6377454084863867</v>
      </c>
      <c r="Y7" s="9">
        <f>'n1_Vero-p15'!BE24</f>
        <v>9.1196960101329942</v>
      </c>
      <c r="Z7" s="7">
        <f>'n1_Vero-p15'!BF24</f>
        <v>7.33375554148195</v>
      </c>
      <c r="AA7" s="7">
        <f>'n1_Vero-p15'!BG24</f>
        <v>1.955735412153178</v>
      </c>
      <c r="AB7" s="9">
        <f>'n1_Vero-p15'!BH24</f>
        <v>3.8386320455984801</v>
      </c>
      <c r="AC7" s="9">
        <f>'n1_Vero-p15'!BI24</f>
        <v>3.9138695376820785</v>
      </c>
      <c r="AD7" s="9">
        <f>'n1_Vero-p15'!BJ24</f>
        <v>4.0837238758708017</v>
      </c>
      <c r="AE7" s="7">
        <f>'n1_Vero-p15'!BK24</f>
        <v>3.9454084863837871</v>
      </c>
      <c r="AF7" s="7">
        <f>'n1_Vero-p15'!BL24</f>
        <v>0.12555289833558544</v>
      </c>
      <c r="AG7" s="9">
        <f>'n1_Vero-p15'!BM24</f>
        <v>0.34198860037998657</v>
      </c>
      <c r="AH7" s="9">
        <f>'n1_Vero-p15'!BN24</f>
        <v>1.4705509816339475</v>
      </c>
      <c r="AI7" s="9">
        <f>'n1_Vero-p15'!BO24</f>
        <v>1.1703609879670702</v>
      </c>
      <c r="AJ7" s="7">
        <f>'n1_Vero-p15'!BP24</f>
        <v>0.9943001899936682</v>
      </c>
      <c r="AK7" s="7">
        <f>'n1_Vero-p15'!BQ24</f>
        <v>0.58451801985283203</v>
      </c>
      <c r="AL7" s="9">
        <f>'n1_Vero-p15'!BR24</f>
        <v>3.1918936035465499</v>
      </c>
      <c r="AM7" s="9">
        <f>'n1_Vero-p15'!BS24</f>
        <v>2.7359088030399032</v>
      </c>
      <c r="AN7" s="9">
        <f>'n1_Vero-p15'!BT24</f>
        <v>3.0018999366687793</v>
      </c>
      <c r="AO7" s="7">
        <f>'n1_Vero-p15'!BU24</f>
        <v>2.9765674477517443</v>
      </c>
      <c r="AP7" s="7">
        <f>'n1_Vero-p15'!BV24</f>
        <v>0.22904548853736539</v>
      </c>
      <c r="AQ7" s="9">
        <f>'n1_Vero-p15'!BW24</f>
        <v>55.853525050997554</v>
      </c>
      <c r="AR7" s="9">
        <f>'n1_Vero-p15'!BX24</f>
        <v>53.674312154833572</v>
      </c>
      <c r="AS7" s="9">
        <f>'n1_Vero-p15'!BY24</f>
        <v>52.166774466391367</v>
      </c>
      <c r="AT7" s="7">
        <f>'n1_Vero-p15'!BZ24</f>
        <v>53.898203890740831</v>
      </c>
      <c r="AU7" s="7">
        <f>'n1_Vero-p15'!CA24</f>
        <v>1.8535447392305346</v>
      </c>
      <c r="AV7" s="49"/>
      <c r="AW7" s="49"/>
      <c r="AX7" s="49"/>
      <c r="AY7" s="49"/>
      <c r="BA7" s="4">
        <v>5</v>
      </c>
      <c r="BB7" s="7">
        <f>AVERAGE(F7,F20,F33)</f>
        <v>1.8519802292745162</v>
      </c>
      <c r="BC7" s="7">
        <f>_xlfn.STDEV.S(F7,F20,F33)</f>
        <v>0.37190019156017695</v>
      </c>
      <c r="BD7" s="7">
        <f>AVERAGE(K7,K20,K33)</f>
        <v>1.7447869548446808</v>
      </c>
      <c r="BE7" s="7">
        <f>_xlfn.STDEV.S(K7,K20,K33)</f>
        <v>0.29807376610095238</v>
      </c>
      <c r="BF7" s="7">
        <f>AVERAGE(P7,P20,P33)</f>
        <v>2.5899258504129556</v>
      </c>
      <c r="BG7" s="7">
        <f>_xlfn.STDEV.S(P7,P20,P33)</f>
        <v>1.0801774284259085</v>
      </c>
      <c r="BH7" s="7">
        <f>AVERAGE(U7,U20,U33)</f>
        <v>3.2869250360402682</v>
      </c>
      <c r="BI7" s="7">
        <f>_xlfn.STDEV.S(U7,U20,U33)</f>
        <v>1.0484091340131079</v>
      </c>
      <c r="BJ7" s="7">
        <f>AVERAGE(Z7,Z20,Z33)</f>
        <v>9.2435759208759904</v>
      </c>
      <c r="BK7" s="7">
        <f>_xlfn.STDEV.S(Z7,Z20,Z33)</f>
        <v>1.6550755426225594</v>
      </c>
      <c r="BL7" s="7">
        <f>AVERAGE(AE7,AE20,AE33)</f>
        <v>2.6316035705110905</v>
      </c>
      <c r="BM7" s="7">
        <f>_xlfn.STDEV.S(AE7,AE20,AE33)</f>
        <v>1.3298478780142797</v>
      </c>
      <c r="BN7" s="7">
        <f>AVERAGE(AJ7,AJ20,AJ33)</f>
        <v>1.2813890572571538</v>
      </c>
      <c r="BO7" s="7">
        <f>_xlfn.STDEV.S(AJ7,AJ20,AJ33)</f>
        <v>0.79649329899237209</v>
      </c>
      <c r="BP7" s="7">
        <f>AVERAGE(AO7,AO20,AO33)</f>
        <v>2.7372259875494973</v>
      </c>
      <c r="BQ7" s="7">
        <f>_xlfn.STDEV.S(AO7,AO20,AO33)</f>
        <v>0.20737045928682946</v>
      </c>
      <c r="BR7" s="7">
        <f>AVERAGE(AT7,AT20,AT33)</f>
        <v>55.563044039849302</v>
      </c>
      <c r="BS7" s="7">
        <f>_xlfn.STDEV.S(AT7,AT20,AT33)</f>
        <v>3.1443658108492301</v>
      </c>
    </row>
    <row r="8" spans="1:71" x14ac:dyDescent="0.15">
      <c r="A8" s="43"/>
      <c r="B8" s="4">
        <f>'n1_Vero-p15'!AH25</f>
        <v>2.5</v>
      </c>
      <c r="C8" s="9">
        <f>'n1_Vero-p15'!AI25</f>
        <v>2.925902469917669</v>
      </c>
      <c r="D8" s="9">
        <f>'n1_Vero-p15'!AJ25</f>
        <v>2.5839138695376822</v>
      </c>
      <c r="E8" s="9">
        <f>'n1_Vero-p15'!AK25</f>
        <v>2.5079164027865746</v>
      </c>
      <c r="F8" s="7">
        <f>'n1_Vero-p15'!AL25</f>
        <v>2.6725775807473084</v>
      </c>
      <c r="G8" s="7">
        <f>'n1_Vero-p15'!AM25</f>
        <v>0.22265225878716788</v>
      </c>
      <c r="H8" s="9">
        <f>'n1_Vero-p15'!AN25</f>
        <v>2.925902469917669</v>
      </c>
      <c r="I8" s="9">
        <f>'n1_Vero-p15'!AO25</f>
        <v>2.6979100696643452</v>
      </c>
      <c r="J8" s="9">
        <f>'n1_Vero-p15'!AP25</f>
        <v>3.4198860037998715</v>
      </c>
      <c r="K8" s="7">
        <f>'n1_Vero-p15'!AQ25</f>
        <v>3.0145661811272952</v>
      </c>
      <c r="L8" s="7">
        <f>'n1_Vero-p15'!AR25</f>
        <v>0.36906402240236647</v>
      </c>
      <c r="M8" s="9">
        <f>'n1_Vero-p15'!AS25</f>
        <v>5.5478150728309066</v>
      </c>
      <c r="N8" s="9">
        <f>'n1_Vero-p15'!AT25</f>
        <v>4.5598480050664971</v>
      </c>
      <c r="O8" s="9">
        <f>'n1_Vero-p15'!AU25</f>
        <v>3.6098796706776475</v>
      </c>
      <c r="P8" s="7">
        <f>'n1_Vero-p15'!AV25</f>
        <v>4.5725142495250166</v>
      </c>
      <c r="Q8" s="7">
        <f>'n1_Vero-p15'!AW25</f>
        <v>0.96902978852109634</v>
      </c>
      <c r="R8" s="9">
        <f>'n1_Vero-p15'!AX25</f>
        <v>1.0259658011399624</v>
      </c>
      <c r="S8" s="9">
        <f>'n1_Vero-p15'!AY25</f>
        <v>1.8999366687777064</v>
      </c>
      <c r="T8" s="9">
        <f>'n1_Vero-p15'!AZ25</f>
        <v>1.4059531348955017</v>
      </c>
      <c r="U8" s="7">
        <f>'n1_Vero-p15'!BA25</f>
        <v>1.443951868271057</v>
      </c>
      <c r="V8" s="7">
        <f>'n1_Vero-p15'!BB25</f>
        <v>0.4382227711717831</v>
      </c>
      <c r="W8" s="9">
        <f>'n1_Vero-p15'!BC25</f>
        <v>17.327422419252692</v>
      </c>
      <c r="X8" s="9">
        <f>'n1_Vero-p15'!BD25</f>
        <v>16.377454084863839</v>
      </c>
      <c r="Y8" s="9">
        <f>'n1_Vero-p15'!BE25</f>
        <v>16.035465484483851</v>
      </c>
      <c r="Z8" s="7">
        <f>'n1_Vero-p15'!BF25</f>
        <v>16.580113996200126</v>
      </c>
      <c r="AA8" s="7">
        <f>'n1_Vero-p15'!BG25</f>
        <v>0.66939634004933801</v>
      </c>
      <c r="AB8" s="9">
        <f>'n1_Vero-p15'!BH25</f>
        <v>2.4319189360354638</v>
      </c>
      <c r="AC8" s="9">
        <f>'n1_Vero-p15'!BI25</f>
        <v>2.2039265357821405</v>
      </c>
      <c r="AD8" s="9">
        <f>'n1_Vero-p15'!BJ25</f>
        <v>2.2419252691576954</v>
      </c>
      <c r="AE8" s="7">
        <f>'n1_Vero-p15'!BK25</f>
        <v>2.2925902469917667</v>
      </c>
      <c r="AF8" s="7">
        <f>'n1_Vero-p15'!BL25</f>
        <v>0.12214883801130935</v>
      </c>
      <c r="AG8" s="9">
        <f>'n1_Vero-p15'!BM25</f>
        <v>1.7859404686510434</v>
      </c>
      <c r="AH8" s="9">
        <f>'n1_Vero-p15'!BN25</f>
        <v>2.3559214692843562</v>
      </c>
      <c r="AI8" s="9">
        <f>'n1_Vero-p15'!BO25</f>
        <v>2.6219126029132376</v>
      </c>
      <c r="AJ8" s="7">
        <f>'n1_Vero-p15'!BP25</f>
        <v>2.2545915136162122</v>
      </c>
      <c r="AK8" s="7">
        <f>'n1_Vero-p15'!BQ25</f>
        <v>0.42709855098384986</v>
      </c>
      <c r="AL8" s="9">
        <f>'n1_Vero-p15'!BR25</f>
        <v>11.019632678910703</v>
      </c>
      <c r="AM8" s="9">
        <f>'n1_Vero-p15'!BS25</f>
        <v>17.213426219126031</v>
      </c>
      <c r="AN8" s="9">
        <f>'n1_Vero-p15'!BT25</f>
        <v>13.489550348321725</v>
      </c>
      <c r="AO8" s="7">
        <f>'n1_Vero-p15'!BU25</f>
        <v>13.907536415452819</v>
      </c>
      <c r="AP8" s="7">
        <f>'n1_Vero-p15'!BV25</f>
        <v>3.1179807358192693</v>
      </c>
      <c r="AQ8" s="9">
        <f>'n1_Vero-p15'!BW25</f>
        <v>106.76650579630827</v>
      </c>
      <c r="AR8" s="9">
        <f>'n1_Vero-p15'!BX25</f>
        <v>105.40822926513755</v>
      </c>
      <c r="AS8" s="9">
        <f>'n1_Vero-p15'!BY25</f>
        <v>105.39330314941043</v>
      </c>
      <c r="AT8" s="7">
        <f>'n1_Vero-p15'!BZ25</f>
        <v>105.85601273695208</v>
      </c>
      <c r="AU8" s="7">
        <f>'n1_Vero-p15'!CA25</f>
        <v>0.78854543660115961</v>
      </c>
      <c r="AV8" s="49"/>
      <c r="AW8" s="49"/>
      <c r="AX8" s="49"/>
      <c r="AY8" s="49"/>
      <c r="BA8" s="4">
        <f>BA7/2</f>
        <v>2.5</v>
      </c>
      <c r="BB8" s="7">
        <f t="shared" ref="BB8:BB14" si="0">AVERAGE(F8,F21,F34)</f>
        <v>2.017088213078861</v>
      </c>
      <c r="BC8" s="7">
        <f t="shared" ref="BC8:BC14" si="1">_xlfn.STDEV.S(F8,F21,F34)</f>
        <v>0.60776924157623258</v>
      </c>
      <c r="BD8" s="7">
        <f t="shared" ref="BD8:BD14" si="2">AVERAGE(K8,K21,K34)</f>
        <v>2.8469586743947666</v>
      </c>
      <c r="BE8" s="7">
        <f t="shared" ref="BE8:BE13" si="3">_xlfn.STDEV.S(K8,K21,K34)</f>
        <v>0.59598616072647259</v>
      </c>
      <c r="BF8" s="7">
        <f t="shared" ref="BF8:BF14" si="4">AVERAGE(P8,P21,P34)</f>
        <v>2.9481376733583473</v>
      </c>
      <c r="BG8" s="7">
        <f t="shared" ref="BG8:BG14" si="5">_xlfn.STDEV.S(P8,P21,P34)</f>
        <v>1.6494803685812172</v>
      </c>
      <c r="BH8" s="7">
        <f t="shared" ref="BH8:BH14" si="6">AVERAGE(U8,U21,U34)</f>
        <v>2.1745216833298149</v>
      </c>
      <c r="BI8" s="7">
        <f t="shared" ref="BI8:BI14" si="7">_xlfn.STDEV.S(U8,U21,U34)</f>
        <v>1.2913003226269502</v>
      </c>
      <c r="BJ8" s="7">
        <f t="shared" ref="BJ8:BJ14" si="8">AVERAGE(Z8,Z21,Z34)</f>
        <v>14.740184652399554</v>
      </c>
      <c r="BK8" s="7">
        <f t="shared" ref="BK8:BK13" si="9">_xlfn.STDEV.S(Z8,Z21,Z34)</f>
        <v>2.13988218666776</v>
      </c>
      <c r="BL8" s="7">
        <f t="shared" ref="BL8:BL14" si="10">AVERAGE(AE8,AE21,AE34)</f>
        <v>2.0524475593752598</v>
      </c>
      <c r="BM8" s="7">
        <f t="shared" ref="BM8:BM14" si="11">_xlfn.STDEV.S(AE8,AE21,AE34)</f>
        <v>0.42196212780382286</v>
      </c>
      <c r="BN8" s="7">
        <f t="shared" ref="BN8:BN14" si="12">AVERAGE(AJ8,AJ21,AJ34)</f>
        <v>1.8986445149305169</v>
      </c>
      <c r="BO8" s="7">
        <f t="shared" ref="BO8:BO14" si="13">_xlfn.STDEV.S(AJ8,AJ21,AJ34)</f>
        <v>0.32326033278708721</v>
      </c>
      <c r="BP8" s="7">
        <f t="shared" ref="BP8:BP13" si="14">AVERAGE(AO8,AO21,AO34)</f>
        <v>14.453601225178575</v>
      </c>
      <c r="BQ8" s="7">
        <f t="shared" ref="BQ8:BQ14" si="15">_xlfn.STDEV.S(AO8,AO21,AO34)</f>
        <v>3.6151618202235611</v>
      </c>
      <c r="BR8" s="13">
        <f t="shared" ref="BR8:BR14" si="16">AVERAGE(AT8,AT21,AT34)</f>
        <v>110.46154458361808</v>
      </c>
      <c r="BS8" s="13">
        <f t="shared" ref="BS8:BS14" si="17">_xlfn.STDEV.S(AT8,AT21,AT34)</f>
        <v>4.0258314740172203</v>
      </c>
    </row>
    <row r="9" spans="1:71" x14ac:dyDescent="0.15">
      <c r="A9" s="43"/>
      <c r="B9" s="4">
        <f>'n1_Vero-p15'!AH26</f>
        <v>1.25</v>
      </c>
      <c r="C9" s="20">
        <f>'n1_Vero-p15'!AI26</f>
        <v>2.5079164027865746</v>
      </c>
      <c r="D9" s="20">
        <f>'n1_Vero-p15'!AJ26</f>
        <v>2.0519316022799248</v>
      </c>
      <c r="E9" s="20">
        <f>'n1_Vero-p15'!AK26</f>
        <v>2.4699176694110192</v>
      </c>
      <c r="F9" s="20">
        <f>'n1_Vero-p15'!AL26</f>
        <v>2.3432552248258394</v>
      </c>
      <c r="G9" s="20">
        <f>'n1_Vero-p15'!AM26</f>
        <v>0.25300803490105328</v>
      </c>
      <c r="H9" s="20">
        <f>'n1_Vero-p15'!AN26</f>
        <v>3.3818872704243157</v>
      </c>
      <c r="I9" s="20">
        <f>'n1_Vero-p15'!AO26</f>
        <v>2.8879037365421163</v>
      </c>
      <c r="J9" s="20">
        <f>'n1_Vero-p15'!AP26</f>
        <v>2.3179227359088039</v>
      </c>
      <c r="K9" s="20">
        <f>'n1_Vero-p15'!AQ26</f>
        <v>2.8625712476250786</v>
      </c>
      <c r="L9" s="20">
        <f>'n1_Vero-p15'!AR26</f>
        <v>0.53243444096222015</v>
      </c>
      <c r="M9" s="9">
        <f>'n1_Vero-p15'!AS26</f>
        <v>2.2039265357821405</v>
      </c>
      <c r="N9" s="9">
        <f>'n1_Vero-p15'!AT26</f>
        <v>2.4319189360354669</v>
      </c>
      <c r="O9" s="9">
        <f>'n1_Vero-p15'!AU26</f>
        <v>2.8879037365421136</v>
      </c>
      <c r="P9" s="7">
        <f>'n1_Vero-p15'!AV26</f>
        <v>2.5079164027865737</v>
      </c>
      <c r="Q9" s="7">
        <f>'n1_Vero-p15'!AW26</f>
        <v>0.34826414401184108</v>
      </c>
      <c r="R9" s="9">
        <f>'n1_Vero-p15'!AX26</f>
        <v>1.8999366687777064</v>
      </c>
      <c r="S9" s="9">
        <f>'n1_Vero-p15'!AY26</f>
        <v>2.1659278024065856</v>
      </c>
      <c r="T9" s="9">
        <f>'n1_Vero-p15'!AZ26</f>
        <v>1.8999366687777064</v>
      </c>
      <c r="U9" s="7">
        <f>'n1_Vero-p15'!BA26</f>
        <v>1.9886003799873329</v>
      </c>
      <c r="V9" s="7">
        <f>'n1_Vero-p15'!BB26</f>
        <v>0.15357005260268711</v>
      </c>
      <c r="W9" s="9">
        <f>'n1_Vero-p15'!BC26</f>
        <v>19.329955668144397</v>
      </c>
      <c r="X9" s="9">
        <f>'n1_Vero-p15'!BD26</f>
        <v>20.101329955668145</v>
      </c>
      <c r="Y9" s="9">
        <f>'n1_Vero-p15'!BE26</f>
        <v>21.233692210259655</v>
      </c>
      <c r="Z9" s="7">
        <f>'n1_Vero-p15'!BF26</f>
        <v>20.221659278024067</v>
      </c>
      <c r="AA9" s="7">
        <f>'n1_Vero-p15'!BG26</f>
        <v>0.95755551526280502</v>
      </c>
      <c r="AB9" s="9">
        <f>'n1_Vero-p15'!BH26</f>
        <v>3.6858771374287524</v>
      </c>
      <c r="AC9" s="9">
        <f>'n1_Vero-p15'!BI26</f>
        <v>3.0778974034198874</v>
      </c>
      <c r="AD9" s="9">
        <f>'n1_Vero-p15'!BJ26</f>
        <v>3.4958834705509818</v>
      </c>
      <c r="AE9" s="7">
        <f>'n1_Vero-p15'!BK26</f>
        <v>3.4198860037998742</v>
      </c>
      <c r="AF9" s="7">
        <f>'n1_Vero-p15'!BL26</f>
        <v>0.31103303756323364</v>
      </c>
      <c r="AG9" s="9">
        <f>'n1_Vero-p15'!BM26</f>
        <v>23.749208359721344</v>
      </c>
      <c r="AH9" s="9">
        <f>'n1_Vero-p15'!BN26</f>
        <v>58.062064597846742</v>
      </c>
      <c r="AI9" s="9">
        <f>'n1_Vero-p15'!BO26</f>
        <v>32.564914502849909</v>
      </c>
      <c r="AJ9" s="7">
        <f>'n1_Vero-p15'!BP26</f>
        <v>38.125395820139339</v>
      </c>
      <c r="AK9" s="7">
        <f>'n1_Vero-p15'!BQ26</f>
        <v>17.819434339072284</v>
      </c>
      <c r="AL9" s="9">
        <f>'n1_Vero-p15'!BR26</f>
        <v>46.092463584547176</v>
      </c>
      <c r="AM9" s="9">
        <f>'n1_Vero-p15'!BS26</f>
        <v>44.876504116529439</v>
      </c>
      <c r="AN9" s="9">
        <f>'n1_Vero-p15'!BT26</f>
        <v>46.776440785307159</v>
      </c>
      <c r="AO9" s="7">
        <f>'n1_Vero-p15'!BU26</f>
        <v>45.915136162127929</v>
      </c>
      <c r="AP9" s="7">
        <f>'n1_Vero-p15'!BV26</f>
        <v>0.96230119889665333</v>
      </c>
      <c r="AQ9" s="9">
        <f>'n1_Vero-p15'!BW26</f>
        <v>107.67699885566446</v>
      </c>
      <c r="AR9" s="9">
        <f>'n1_Vero-p15'!BX26</f>
        <v>112.63246927707844</v>
      </c>
      <c r="AS9" s="9">
        <f>'n1_Vero-p15'!BY26</f>
        <v>112.42350365689835</v>
      </c>
      <c r="AT9" s="7">
        <f>'n1_Vero-p15'!BZ26</f>
        <v>110.91099059654708</v>
      </c>
      <c r="AU9" s="7">
        <f>'n1_Vero-p15'!CA26</f>
        <v>2.802667228316102</v>
      </c>
      <c r="AV9" s="49"/>
      <c r="AW9" s="49"/>
      <c r="AX9" s="49"/>
      <c r="AY9" s="49"/>
      <c r="BA9" s="4">
        <f>BA8/2</f>
        <v>1.25</v>
      </c>
      <c r="BB9" s="7">
        <f t="shared" si="0"/>
        <v>2.8809676616082687</v>
      </c>
      <c r="BC9" s="7">
        <f t="shared" si="1"/>
        <v>1.1457388749580864</v>
      </c>
      <c r="BD9" s="7">
        <f t="shared" si="2"/>
        <v>2.6675399137204749</v>
      </c>
      <c r="BE9" s="7">
        <f t="shared" si="3"/>
        <v>0.17453145751179044</v>
      </c>
      <c r="BF9" s="7">
        <f t="shared" si="4"/>
        <v>1.9348320626303721</v>
      </c>
      <c r="BG9" s="7">
        <f t="shared" si="5"/>
        <v>0.50142130096783</v>
      </c>
      <c r="BH9" s="7">
        <f t="shared" si="6"/>
        <v>2.0083512228789582</v>
      </c>
      <c r="BI9" s="7">
        <f t="shared" si="7"/>
        <v>0.23279567547106736</v>
      </c>
      <c r="BJ9" s="7">
        <f t="shared" si="8"/>
        <v>18.666801429946911</v>
      </c>
      <c r="BK9" s="7">
        <f t="shared" si="9"/>
        <v>1.4452671708468718</v>
      </c>
      <c r="BL9" s="7">
        <f t="shared" si="10"/>
        <v>4.5430209360876956</v>
      </c>
      <c r="BM9" s="7">
        <f t="shared" si="11"/>
        <v>1.0583179070440025</v>
      </c>
      <c r="BN9" s="7">
        <f t="shared" si="12"/>
        <v>33.582465484314831</v>
      </c>
      <c r="BO9" s="7">
        <f t="shared" si="13"/>
        <v>4.0277767413895544</v>
      </c>
      <c r="BP9" s="7">
        <f t="shared" si="14"/>
        <v>44.476736559098619</v>
      </c>
      <c r="BQ9" s="7">
        <f t="shared" si="15"/>
        <v>1.6431064359077316</v>
      </c>
      <c r="BR9" s="7">
        <f t="shared" si="16"/>
        <v>111.6793315518501</v>
      </c>
      <c r="BS9" s="7">
        <f t="shared" si="17"/>
        <v>2.5403007971399267</v>
      </c>
    </row>
    <row r="10" spans="1:71" x14ac:dyDescent="0.15">
      <c r="A10" s="43"/>
      <c r="B10" s="4">
        <f>'n1_Vero-p15'!AH27</f>
        <v>0.625</v>
      </c>
      <c r="C10" s="9">
        <f>'n1_Vero-p15'!AI27</f>
        <v>3.4198860037998715</v>
      </c>
      <c r="D10" s="9">
        <f>'n1_Vero-p15'!AJ27</f>
        <v>2.5459151361621268</v>
      </c>
      <c r="E10" s="9">
        <f>'n1_Vero-p15'!AK27</f>
        <v>2.2799240025332486</v>
      </c>
      <c r="F10" s="7">
        <f>'n1_Vero-p15'!AL27</f>
        <v>2.7485750474984152</v>
      </c>
      <c r="G10" s="7">
        <f>'n1_Vero-p15'!AM27</f>
        <v>0.59639049357788865</v>
      </c>
      <c r="H10" s="9">
        <f>'n1_Vero-p15'!AN27</f>
        <v>2.8879037365421136</v>
      </c>
      <c r="I10" s="9">
        <f>'n1_Vero-p15'!AO27</f>
        <v>3.9518682710576338</v>
      </c>
      <c r="J10" s="9">
        <f>'n1_Vero-p15'!AP27</f>
        <v>3.8378720709309686</v>
      </c>
      <c r="K10" s="7">
        <f>'n1_Vero-p15'!AQ27</f>
        <v>3.5592146928435717</v>
      </c>
      <c r="L10" s="7">
        <f>'n1_Vero-p15'!AR27</f>
        <v>0.58415972426094098</v>
      </c>
      <c r="M10" s="9">
        <f>'n1_Vero-p15'!AS27</f>
        <v>2.925902469917669</v>
      </c>
      <c r="N10" s="9">
        <f>'n1_Vero-p15'!AT27</f>
        <v>2.3179227359088039</v>
      </c>
      <c r="O10" s="9">
        <f>'n1_Vero-p15'!AU27</f>
        <v>2.6219126029132376</v>
      </c>
      <c r="P10" s="7">
        <f>'n1_Vero-p15'!AV27</f>
        <v>2.6219126029132371</v>
      </c>
      <c r="Q10" s="7">
        <f>'n1_Vero-p15'!AW27</f>
        <v>0.30398986700443253</v>
      </c>
      <c r="R10" s="9">
        <f>'n1_Vero-p15'!AX27</f>
        <v>11.513616212792904</v>
      </c>
      <c r="S10" s="9">
        <f>'n1_Vero-p15'!AY27</f>
        <v>16.377454084863839</v>
      </c>
      <c r="T10" s="9">
        <f>'n1_Vero-p15'!AZ27</f>
        <v>15.275490816972766</v>
      </c>
      <c r="U10" s="7">
        <f>'n1_Vero-p15'!BA27</f>
        <v>14.388853704876503</v>
      </c>
      <c r="V10" s="7">
        <f>'n1_Vero-p15'!BB27</f>
        <v>2.5502595432343185</v>
      </c>
      <c r="W10" s="9">
        <f>'n1_Vero-p15'!BC27</f>
        <v>54.566181127295764</v>
      </c>
      <c r="X10" s="9">
        <f>'n1_Vero-p15'!BD27</f>
        <v>58.404053198226727</v>
      </c>
      <c r="Y10" s="9">
        <f>'n1_Vero-p15'!BE27</f>
        <v>59.430018999366688</v>
      </c>
      <c r="Z10" s="7">
        <f>'n1_Vero-p15'!BF27</f>
        <v>57.466751108296393</v>
      </c>
      <c r="AA10" s="7">
        <f>'n1_Vero-p15'!BG27</f>
        <v>2.563811833440333</v>
      </c>
      <c r="AB10" s="9">
        <f>'n1_Vero-p15'!BH27</f>
        <v>24.053198226725776</v>
      </c>
      <c r="AC10" s="9">
        <f>'n1_Vero-p15'!BI27</f>
        <v>31.272957568081068</v>
      </c>
      <c r="AD10" s="9">
        <f>'n1_Vero-p15'!BJ27</f>
        <v>24.96516782773908</v>
      </c>
      <c r="AE10" s="7">
        <f>'n1_Vero-p15'!BK27</f>
        <v>26.76377454084864</v>
      </c>
      <c r="AF10" s="7">
        <f>'n1_Vero-p15'!BL27</f>
        <v>3.9315990154266696</v>
      </c>
      <c r="AG10" s="9">
        <f>'n1_Vero-p15'!BM27</f>
        <v>40.278657378087395</v>
      </c>
      <c r="AH10" s="9">
        <f>'n1_Vero-p15'!BN27</f>
        <v>48.144395186827111</v>
      </c>
      <c r="AI10" s="9">
        <f>'n1_Vero-p15'!BO27</f>
        <v>36.893730208993034</v>
      </c>
      <c r="AJ10" s="7">
        <f>'n1_Vero-p15'!BP27</f>
        <v>41.772260924635852</v>
      </c>
      <c r="AK10" s="7">
        <f>'n1_Vero-p15'!BQ27</f>
        <v>5.7721316925865418</v>
      </c>
      <c r="AL10" s="9">
        <f>'n1_Vero-p15'!BR27</f>
        <v>47.6162127929069</v>
      </c>
      <c r="AM10" s="9">
        <f>'n1_Vero-p15'!BS27</f>
        <v>47.183027232425587</v>
      </c>
      <c r="AN10" s="9">
        <f>'n1_Vero-p15'!BT27</f>
        <v>50.488917036098805</v>
      </c>
      <c r="AO10" s="7">
        <f>'n1_Vero-p15'!BU27</f>
        <v>48.429385687143764</v>
      </c>
      <c r="AP10" s="7">
        <f>'n1_Vero-p15'!BV27</f>
        <v>1.7967093436192745</v>
      </c>
      <c r="AQ10" s="9">
        <f>'n1_Vero-p15'!BW27</f>
        <v>107.64714662421015</v>
      </c>
      <c r="AR10" s="9">
        <f>'n1_Vero-p15'!BX27</f>
        <v>114.57286432160805</v>
      </c>
      <c r="AS10" s="9">
        <f>'n1_Vero-p15'!BY27</f>
        <v>110.55773919100453</v>
      </c>
      <c r="AT10" s="7">
        <f>'n1_Vero-p15'!BZ27</f>
        <v>110.92591671227426</v>
      </c>
      <c r="AU10" s="7">
        <f>'n1_Vero-p15'!CA27</f>
        <v>3.4775073574888165</v>
      </c>
      <c r="AV10" s="49"/>
      <c r="AW10" s="49"/>
      <c r="AX10" s="49"/>
      <c r="AY10" s="49"/>
      <c r="BA10" s="4">
        <f t="shared" ref="BA10:BA12" si="18">BA9/2</f>
        <v>0.625</v>
      </c>
      <c r="BB10" s="7">
        <f t="shared" si="0"/>
        <v>5.5013308781051355</v>
      </c>
      <c r="BC10" s="7">
        <f t="shared" si="1"/>
        <v>2.5633846228221713</v>
      </c>
      <c r="BD10" s="7">
        <f t="shared" si="2"/>
        <v>2.3193198046954842</v>
      </c>
      <c r="BE10" s="7">
        <f t="shared" si="3"/>
        <v>1.1107738264222882</v>
      </c>
      <c r="BF10" s="7">
        <f t="shared" si="4"/>
        <v>2.2846393380142858</v>
      </c>
      <c r="BG10" s="7">
        <f t="shared" si="5"/>
        <v>0.74123028308188443</v>
      </c>
      <c r="BH10" s="7">
        <f t="shared" si="6"/>
        <v>11.964675306091296</v>
      </c>
      <c r="BI10" s="7">
        <f t="shared" si="7"/>
        <v>2.2316584322710873</v>
      </c>
      <c r="BJ10" s="7">
        <f t="shared" si="8"/>
        <v>56.907704084256551</v>
      </c>
      <c r="BK10" s="7">
        <f t="shared" si="9"/>
        <v>4.746810109816809</v>
      </c>
      <c r="BL10" s="7">
        <f t="shared" si="10"/>
        <v>25.83856760692699</v>
      </c>
      <c r="BM10" s="7">
        <f t="shared" si="11"/>
        <v>1.2929294812426699</v>
      </c>
      <c r="BN10" s="7">
        <f t="shared" si="12"/>
        <v>39.918602663710679</v>
      </c>
      <c r="BO10" s="7">
        <f t="shared" si="13"/>
        <v>2.0406199332731623</v>
      </c>
      <c r="BP10" s="7">
        <f t="shared" si="14"/>
        <v>47.622797545028611</v>
      </c>
      <c r="BQ10" s="7">
        <f t="shared" si="15"/>
        <v>0.94617057048180575</v>
      </c>
      <c r="BR10" s="7">
        <f t="shared" si="16"/>
        <v>113.53982406820968</v>
      </c>
      <c r="BS10" s="7">
        <f t="shared" si="17"/>
        <v>4.6771936339395621</v>
      </c>
    </row>
    <row r="11" spans="1:71" x14ac:dyDescent="0.15">
      <c r="A11" s="43"/>
      <c r="B11" s="5">
        <f>'n1_Vero-p15'!AH28</f>
        <v>0.3125</v>
      </c>
      <c r="C11" s="9">
        <f>'n1_Vero-p15'!AI28</f>
        <v>20.633312222925902</v>
      </c>
      <c r="D11" s="9">
        <f>'n1_Vero-p15'!AJ28</f>
        <v>23.027232425585815</v>
      </c>
      <c r="E11" s="9">
        <f>'n1_Vero-p15'!AK28</f>
        <v>22.951234958834707</v>
      </c>
      <c r="F11" s="7">
        <f>'n1_Vero-p15'!AL28</f>
        <v>22.203926535782141</v>
      </c>
      <c r="G11" s="7">
        <f>'n1_Vero-p15'!AM28</f>
        <v>1.360722563033995</v>
      </c>
      <c r="H11" s="9">
        <f>'n1_Vero-p15'!AN28</f>
        <v>2.3559214692843562</v>
      </c>
      <c r="I11" s="9">
        <f>'n1_Vero-p15'!AO28</f>
        <v>2.5079164027865746</v>
      </c>
      <c r="J11" s="9">
        <f>'n1_Vero-p15'!AP28</f>
        <v>2.9639012032932244</v>
      </c>
      <c r="K11" s="7">
        <f>'n1_Vero-p15'!AQ28</f>
        <v>2.6092463584547185</v>
      </c>
      <c r="L11" s="7">
        <f>'n1_Vero-p15'!AR28</f>
        <v>0.31640268516268083</v>
      </c>
      <c r="M11" s="9">
        <f>'n1_Vero-p15'!AS28</f>
        <v>3.4578847371754264</v>
      </c>
      <c r="N11" s="9">
        <f>'n1_Vero-p15'!AT28</f>
        <v>5.3958201393286878</v>
      </c>
      <c r="O11" s="9">
        <f>'n1_Vero-p15'!AU28</f>
        <v>8.6637112096263493</v>
      </c>
      <c r="P11" s="7">
        <f>'n1_Vero-p15'!AV28</f>
        <v>5.8391386953768212</v>
      </c>
      <c r="Q11" s="7">
        <f>'n1_Vero-p15'!AW28</f>
        <v>2.6310750316021312</v>
      </c>
      <c r="R11" s="9">
        <f>'n1_Vero-p15'!AX28</f>
        <v>46.05446485117163</v>
      </c>
      <c r="S11" s="9">
        <f>'n1_Vero-p15'!AY28</f>
        <v>59.696010132995568</v>
      </c>
      <c r="T11" s="9">
        <f>'n1_Vero-p15'!AZ28</f>
        <v>66.839772007599748</v>
      </c>
      <c r="U11" s="7">
        <f>'n1_Vero-p15'!BA28</f>
        <v>57.530082330588982</v>
      </c>
      <c r="V11" s="7">
        <f>'n1_Vero-p15'!BB28</f>
        <v>10.560571993537755</v>
      </c>
      <c r="W11" s="9">
        <f>'n1_Vero-p15'!BC28</f>
        <v>82.077264091196966</v>
      </c>
      <c r="X11" s="9">
        <f>'n1_Vero-p15'!BD28</f>
        <v>75.00949968334389</v>
      </c>
      <c r="Y11" s="9">
        <f>'n1_Vero-p15'!BE28</f>
        <v>70.981633945535137</v>
      </c>
      <c r="Z11" s="7">
        <f>'n1_Vero-p15'!BF28</f>
        <v>76.022799240025336</v>
      </c>
      <c r="AA11" s="7">
        <f>'n1_Vero-p15'!BG28</f>
        <v>5.6167903713783005</v>
      </c>
      <c r="AB11" s="9">
        <f>'n1_Vero-p15'!BH28</f>
        <v>50.424319189360347</v>
      </c>
      <c r="AC11" s="9">
        <f>'n1_Vero-p15'!BI28</f>
        <v>60.379987333755537</v>
      </c>
      <c r="AD11" s="9">
        <f>'n1_Vero-p15'!BJ28</f>
        <v>50.04433185560481</v>
      </c>
      <c r="AE11" s="7">
        <f>'n1_Vero-p15'!BK28</f>
        <v>53.6162127929069</v>
      </c>
      <c r="AF11" s="7">
        <f>'n1_Vero-p15'!BL28</f>
        <v>5.8606810289443176</v>
      </c>
      <c r="AG11" s="9">
        <f>'n1_Vero-p15'!BM28</f>
        <v>89.183027232425587</v>
      </c>
      <c r="AH11" s="9">
        <f>'n1_Vero-p15'!BN28</f>
        <v>86.865104496516793</v>
      </c>
      <c r="AI11" s="9">
        <f>'n1_Vero-p15'!BO28</f>
        <v>88.575047498416737</v>
      </c>
      <c r="AJ11" s="7">
        <f>'n1_Vero-p15'!BP28</f>
        <v>88.207726409119701</v>
      </c>
      <c r="AK11" s="7">
        <f>'n1_Vero-p15'!BQ28</f>
        <v>1.2018257109050781</v>
      </c>
      <c r="AL11" s="9">
        <f>'n1_Vero-p15'!BR28</f>
        <v>91.804939835338814</v>
      </c>
      <c r="AM11" s="9">
        <f>'n1_Vero-p15'!BS28</f>
        <v>85.839138695376818</v>
      </c>
      <c r="AN11" s="9">
        <f>'n1_Vero-p15'!BT28</f>
        <v>89.48701709943002</v>
      </c>
      <c r="AO11" s="7">
        <f>'n1_Vero-p15'!BU28</f>
        <v>89.043698543381879</v>
      </c>
      <c r="AP11" s="7">
        <f>'n1_Vero-p15'!BV28</f>
        <v>3.0075063286708836</v>
      </c>
      <c r="AQ11" s="9">
        <f>'n1_Vero-p15'!BW28</f>
        <v>107.21428926812277</v>
      </c>
      <c r="AR11" s="9">
        <f>'n1_Vero-p15'!BX28</f>
        <v>102.82601124434049</v>
      </c>
      <c r="AS11" s="9">
        <f>'n1_Vero-p15'!BY28</f>
        <v>104.13950942832977</v>
      </c>
      <c r="AT11" s="7">
        <f>'n1_Vero-p15'!BZ28</f>
        <v>104.72660331359766</v>
      </c>
      <c r="AU11" s="7">
        <f>'n1_Vero-p15'!CA28</f>
        <v>2.2522778305732718</v>
      </c>
      <c r="AV11" s="49"/>
      <c r="AW11" s="49"/>
      <c r="AX11" s="49"/>
      <c r="AY11" s="49"/>
      <c r="BA11" s="5">
        <f t="shared" si="18"/>
        <v>0.3125</v>
      </c>
      <c r="BB11" s="7">
        <f t="shared" si="0"/>
        <v>24.040074509340197</v>
      </c>
      <c r="BC11" s="7">
        <f t="shared" si="1"/>
        <v>2.0915492791236305</v>
      </c>
      <c r="BD11" s="7">
        <f t="shared" si="2"/>
        <v>3.5406196250273321</v>
      </c>
      <c r="BE11" s="7">
        <f t="shared" si="3"/>
        <v>1.5081965870040868</v>
      </c>
      <c r="BF11" s="7">
        <f t="shared" si="4"/>
        <v>4.1763759813822423</v>
      </c>
      <c r="BG11" s="7">
        <f t="shared" si="5"/>
        <v>2.156747874057078</v>
      </c>
      <c r="BH11" s="7">
        <f t="shared" si="6"/>
        <v>52.79832775907127</v>
      </c>
      <c r="BI11" s="7">
        <f t="shared" si="7"/>
        <v>9.5163689458858798</v>
      </c>
      <c r="BJ11" s="7">
        <f t="shared" si="8"/>
        <v>71.69925925661704</v>
      </c>
      <c r="BK11" s="7">
        <f t="shared" si="9"/>
        <v>3.8586041934317516</v>
      </c>
      <c r="BL11" s="7">
        <f t="shared" si="10"/>
        <v>53.789856306713155</v>
      </c>
      <c r="BM11" s="7">
        <f t="shared" si="11"/>
        <v>2.7901132658420522</v>
      </c>
      <c r="BN11" s="13">
        <f t="shared" si="12"/>
        <v>86.093521190523276</v>
      </c>
      <c r="BO11" s="13">
        <f t="shared" si="13"/>
        <v>2.003192036587325</v>
      </c>
      <c r="BP11" s="13">
        <f t="shared" si="14"/>
        <v>84.807316311347392</v>
      </c>
      <c r="BQ11" s="13">
        <f t="shared" si="15"/>
        <v>4.7347102958099327</v>
      </c>
      <c r="BR11" s="7">
        <f t="shared" si="16"/>
        <v>111.88673863126951</v>
      </c>
      <c r="BS11" s="7">
        <f t="shared" si="17"/>
        <v>6.5018984205979304</v>
      </c>
    </row>
    <row r="12" spans="1:71" x14ac:dyDescent="0.15">
      <c r="A12" s="43"/>
      <c r="B12" s="5">
        <f>'n1_Vero-p15'!AH29</f>
        <v>0.15625</v>
      </c>
      <c r="C12" s="9">
        <f>'n1_Vero-p15'!AI29</f>
        <v>78.23939202026601</v>
      </c>
      <c r="D12" s="9">
        <f>'n1_Vero-p15'!AJ29</f>
        <v>77.817606079797343</v>
      </c>
      <c r="E12" s="9">
        <f>'n1_Vero-p15'!AK29</f>
        <v>78.727675744141862</v>
      </c>
      <c r="F12" s="7">
        <f>'n1_Vero-p15'!AL29</f>
        <v>78.261557948068415</v>
      </c>
      <c r="G12" s="7">
        <f>'n1_Vero-p15'!AM29</f>
        <v>0.45543956213370629</v>
      </c>
      <c r="H12" s="9">
        <f>'n1_Vero-p15'!AN29</f>
        <v>16.833438885370491</v>
      </c>
      <c r="I12" s="9">
        <f>'n1_Vero-p15'!AO29</f>
        <v>14.325522482583914</v>
      </c>
      <c r="J12" s="9">
        <f>'n1_Vero-p15'!AP29</f>
        <v>11.741608613046232</v>
      </c>
      <c r="K12" s="7">
        <f>'n1_Vero-p15'!AQ29</f>
        <v>14.300189993666878</v>
      </c>
      <c r="L12" s="7">
        <f>'n1_Vero-p15'!AR29</f>
        <v>2.5460096586198353</v>
      </c>
      <c r="M12" s="9">
        <f>'n1_Vero-p15'!AS29</f>
        <v>39.214692843571882</v>
      </c>
      <c r="N12" s="9">
        <f>'n1_Vero-p15'!AT29</f>
        <v>40.696643445218491</v>
      </c>
      <c r="O12" s="9">
        <f>'n1_Vero-p15'!AU29</f>
        <v>42.786573780873979</v>
      </c>
      <c r="P12" s="7">
        <f>'n1_Vero-p15'!AV29</f>
        <v>40.899303356554789</v>
      </c>
      <c r="Q12" s="7">
        <f>'n1_Vero-p15'!AW29</f>
        <v>1.794543573534132</v>
      </c>
      <c r="R12" s="9">
        <f>'n1_Vero-p15'!AX29</f>
        <v>73.83153894870172</v>
      </c>
      <c r="S12" s="9">
        <f>'n1_Vero-p15'!AY29</f>
        <v>73.603546548448392</v>
      </c>
      <c r="T12" s="9">
        <f>'n1_Vero-p15'!AZ29</f>
        <v>70.259658011399623</v>
      </c>
      <c r="U12" s="7">
        <f>'n1_Vero-p15'!BA29</f>
        <v>72.564914502849902</v>
      </c>
      <c r="V12" s="7">
        <f>'n1_Vero-p15'!BB29</f>
        <v>1.9996626595937603</v>
      </c>
      <c r="W12" s="9">
        <f>'n1_Vero-p15'!BC29</f>
        <v>80.405319822672581</v>
      </c>
      <c r="X12" s="9">
        <f>'n1_Vero-p15'!BD29</f>
        <v>76.719442685243806</v>
      </c>
      <c r="Y12" s="9">
        <f>'n1_Vero-p15'!BE29</f>
        <v>78.760354654844832</v>
      </c>
      <c r="Z12" s="7">
        <f>'n1_Vero-p15'!BF29</f>
        <v>78.628372387587078</v>
      </c>
      <c r="AA12" s="7">
        <f>'n1_Vero-p15'!BG29</f>
        <v>1.8464796389908853</v>
      </c>
      <c r="AB12" s="9">
        <f>'n1_Vero-p15'!BH29</f>
        <v>83.825205826472455</v>
      </c>
      <c r="AC12" s="9">
        <f>'n1_Vero-p15'!BI29</f>
        <v>82.685243825205816</v>
      </c>
      <c r="AD12" s="9">
        <f>'n1_Vero-p15'!BJ29</f>
        <v>82.647245091830271</v>
      </c>
      <c r="AE12" s="7">
        <f>'n1_Vero-p15'!BK29</f>
        <v>83.052564914502852</v>
      </c>
      <c r="AF12" s="7">
        <f>'n1_Vero-p15'!BL29</f>
        <v>0.66939634004934379</v>
      </c>
      <c r="AG12" s="9">
        <f>'n1_Vero-p15'!BM29</f>
        <v>95.452818239392016</v>
      </c>
      <c r="AH12" s="9">
        <f>'n1_Vero-p15'!BN29</f>
        <v>93.438885370487654</v>
      </c>
      <c r="AI12" s="9">
        <f>'n1_Vero-p15'!BO29</f>
        <v>96.174794173527573</v>
      </c>
      <c r="AJ12" s="7">
        <f>'n1_Vero-p15'!BP29</f>
        <v>95.022165927802419</v>
      </c>
      <c r="AK12" s="7">
        <f>'n1_Vero-p15'!BQ29</f>
        <v>1.4178840942566255</v>
      </c>
      <c r="AL12" s="9">
        <f>'n1_Vero-p15'!BR29</f>
        <v>92.295123495883473</v>
      </c>
      <c r="AM12" s="9">
        <f>'n1_Vero-p15'!BS29</f>
        <v>93.096896770107676</v>
      </c>
      <c r="AN12" s="9">
        <f>'n1_Vero-p15'!BT29</f>
        <v>93.571880937302097</v>
      </c>
      <c r="AO12" s="7">
        <f>'n1_Vero-p15'!BU29</f>
        <v>92.98796706776443</v>
      </c>
      <c r="AP12" s="7">
        <f>'n1_Vero-p15'!BV29</f>
        <v>0.64531128232342372</v>
      </c>
      <c r="AQ12" s="9">
        <f>'n1_Vero-p15'!BW29</f>
        <v>115.63261853823572</v>
      </c>
      <c r="AR12" s="9">
        <f>'n1_Vero-p15'!BX29</f>
        <v>109.34872381710532</v>
      </c>
      <c r="AS12" s="9">
        <f>'n1_Vero-p15'!BY29</f>
        <v>104.28877058560127</v>
      </c>
      <c r="AT12" s="7">
        <f>'n1_Vero-p15'!BZ29</f>
        <v>109.75670431364745</v>
      </c>
      <c r="AU12" s="7">
        <f>'n1_Vero-p15'!CA29</f>
        <v>5.6829180582946339</v>
      </c>
      <c r="AV12" s="49"/>
      <c r="AW12" s="49"/>
      <c r="AX12" s="49"/>
      <c r="AY12" s="49"/>
      <c r="BA12" s="5">
        <f t="shared" si="18"/>
        <v>0.15625</v>
      </c>
      <c r="BB12" s="13">
        <f t="shared" si="0"/>
        <v>81.409124787850047</v>
      </c>
      <c r="BC12" s="13">
        <f t="shared" si="1"/>
        <v>2.7327671115952876</v>
      </c>
      <c r="BD12" s="7">
        <f t="shared" si="2"/>
        <v>18.299844916592871</v>
      </c>
      <c r="BE12" s="7">
        <f t="shared" si="3"/>
        <v>5.026744484334202</v>
      </c>
      <c r="BF12" s="7">
        <f t="shared" si="4"/>
        <v>41.568737141821991</v>
      </c>
      <c r="BG12" s="7">
        <f t="shared" si="5"/>
        <v>3.1695828785448037</v>
      </c>
      <c r="BH12" s="7">
        <f t="shared" si="6"/>
        <v>70.553171611583252</v>
      </c>
      <c r="BI12" s="7">
        <f t="shared" si="7"/>
        <v>3.2578660192192612</v>
      </c>
      <c r="BJ12" s="13">
        <f t="shared" si="8"/>
        <v>78.950721819026469</v>
      </c>
      <c r="BK12" s="13">
        <f t="shared" si="9"/>
        <v>3.0285521352096847</v>
      </c>
      <c r="BL12" s="13">
        <f t="shared" si="10"/>
        <v>80.239315264054952</v>
      </c>
      <c r="BM12" s="13">
        <f t="shared" si="11"/>
        <v>5.057381378484493</v>
      </c>
      <c r="BN12" s="7">
        <f t="shared" si="12"/>
        <v>99.844713060699874</v>
      </c>
      <c r="BO12" s="7">
        <f t="shared" si="13"/>
        <v>4.1764504737005943</v>
      </c>
      <c r="BP12" s="7">
        <f t="shared" si="14"/>
        <v>91.271401852604598</v>
      </c>
      <c r="BQ12" s="7">
        <f t="shared" si="15"/>
        <v>3.0376113635986464</v>
      </c>
      <c r="BR12" s="7">
        <f t="shared" si="16"/>
        <v>112.30692673007779</v>
      </c>
      <c r="BS12" s="7">
        <f t="shared" si="17"/>
        <v>2.9449834155951282</v>
      </c>
    </row>
    <row r="13" spans="1:71" x14ac:dyDescent="0.15">
      <c r="A13" s="43"/>
      <c r="B13" s="5">
        <f>'n1_Vero-p15'!AH30</f>
        <v>7.8125E-2</v>
      </c>
      <c r="C13" s="9">
        <f>'n1_Vero-p15'!AI30</f>
        <v>83.597213426219142</v>
      </c>
      <c r="D13" s="9">
        <f>'n1_Vero-p15'!AJ30</f>
        <v>84.243191893603537</v>
      </c>
      <c r="E13" s="9">
        <f>'n1_Vero-p15'!AK30</f>
        <v>88.917036098796714</v>
      </c>
      <c r="F13" s="7">
        <f>'n1_Vero-p15'!AL30</f>
        <v>85.585813806206474</v>
      </c>
      <c r="G13" s="7">
        <f>'n1_Vero-p15'!AM30</f>
        <v>2.9029473844816329</v>
      </c>
      <c r="H13" s="9">
        <f>'n1_Vero-p15'!AN30</f>
        <v>40.620645978467394</v>
      </c>
      <c r="I13" s="9">
        <f>'n1_Vero-p15'!AO30</f>
        <v>45.864471184293855</v>
      </c>
      <c r="J13" s="9">
        <f>'n1_Vero-p15'!AP30</f>
        <v>47.308423052564912</v>
      </c>
      <c r="K13" s="7">
        <f>'n1_Vero-p15'!AQ30</f>
        <v>44.597846738442051</v>
      </c>
      <c r="L13" s="7">
        <f>'n1_Vero-p15'!AR30</f>
        <v>3.5192106591291359</v>
      </c>
      <c r="M13" s="9">
        <f>'n1_Vero-p15'!AS30</f>
        <v>63.799873337555411</v>
      </c>
      <c r="N13" s="9">
        <f>'n1_Vero-p15'!AT30</f>
        <v>63.191893603546553</v>
      </c>
      <c r="O13" s="9">
        <f>'n1_Vero-p15'!AU30</f>
        <v>74.971500949968345</v>
      </c>
      <c r="P13" s="7">
        <f>'n1_Vero-p15'!AV30</f>
        <v>67.321089297023434</v>
      </c>
      <c r="Q13" s="7">
        <f>'n1_Vero-p15'!AW30</f>
        <v>6.6324210273381921</v>
      </c>
      <c r="R13" s="9">
        <f>'n1_Vero-p15'!AX30</f>
        <v>91.006966434452195</v>
      </c>
      <c r="S13" s="9">
        <f>'n1_Vero-p15'!AY30</f>
        <v>91.877137428752377</v>
      </c>
      <c r="T13" s="9">
        <f>'n1_Vero-p15'!AZ30</f>
        <v>98.758708043065241</v>
      </c>
      <c r="U13" s="7">
        <f>'n1_Vero-p15'!BA30</f>
        <v>93.880937302089933</v>
      </c>
      <c r="V13" s="7">
        <f>'n1_Vero-p15'!BB30</f>
        <v>4.2466204140429609</v>
      </c>
      <c r="W13" s="9">
        <f>'n1_Vero-p15'!BC30</f>
        <v>97.276757441418624</v>
      </c>
      <c r="X13" s="9">
        <f>'n1_Vero-p15'!BD30</f>
        <v>91.538948701709927</v>
      </c>
      <c r="Y13" s="9">
        <f>'n1_Vero-p15'!BE30</f>
        <v>91.348955034832187</v>
      </c>
      <c r="Z13" s="7">
        <f>'n1_Vero-p15'!BF30</f>
        <v>93.388220392653579</v>
      </c>
      <c r="AA13" s="7">
        <f>'n1_Vero-p15'!BG30</f>
        <v>3.3689114982553616</v>
      </c>
      <c r="AB13" s="9">
        <f>'n1_Vero-p15'!BH30</f>
        <v>87.587080430652307</v>
      </c>
      <c r="AC13" s="9">
        <f>'n1_Vero-p15'!BI30</f>
        <v>87.651678277390758</v>
      </c>
      <c r="AD13" s="9">
        <f>'n1_Vero-p15'!BJ30</f>
        <v>84.075997466751119</v>
      </c>
      <c r="AE13" s="7">
        <f>'n1_Vero-p15'!BK30</f>
        <v>86.438252058264723</v>
      </c>
      <c r="AF13" s="7">
        <f>'n1_Vero-p15'!BL30</f>
        <v>2.0460274403820096</v>
      </c>
      <c r="AG13" s="9">
        <f>'n1_Vero-p15'!BM30</f>
        <v>98.986700443318568</v>
      </c>
      <c r="AH13" s="9">
        <f>'n1_Vero-p15'!BN30</f>
        <v>142.91323622545914</v>
      </c>
      <c r="AI13" s="9">
        <f>'n1_Vero-p15'!BO30</f>
        <v>105.37048765041166</v>
      </c>
      <c r="AJ13" s="7">
        <f>'n1_Vero-p15'!BP30</f>
        <v>115.75680810639646</v>
      </c>
      <c r="AK13" s="7">
        <f>'n1_Vero-p15'!BQ30</f>
        <v>23.733770790073066</v>
      </c>
      <c r="AL13" s="9">
        <f>'n1_Vero-p15'!BR30</f>
        <v>93.286890436985431</v>
      </c>
      <c r="AM13" s="9">
        <f>'n1_Vero-p15'!BS30</f>
        <v>96.744775174160864</v>
      </c>
      <c r="AN13" s="9">
        <f>'n1_Vero-p15'!BT30</f>
        <v>90.094996833438884</v>
      </c>
      <c r="AO13" s="7">
        <f>'n1_Vero-p15'!BU30</f>
        <v>93.375554148195064</v>
      </c>
      <c r="AP13" s="7">
        <f>'n1_Vero-p15'!BV30</f>
        <v>3.3257756892863188</v>
      </c>
      <c r="AQ13" s="9">
        <f>'n1_Vero-p15'!BW30</f>
        <v>110.54281307527738</v>
      </c>
      <c r="AR13" s="9">
        <f>'n1_Vero-p15'!BX30</f>
        <v>106.49783571321956</v>
      </c>
      <c r="AS13" s="9">
        <f>'n1_Vero-p15'!BY30</f>
        <v>104.54251455296281</v>
      </c>
      <c r="AT13" s="7">
        <f>'n1_Vero-p15'!BZ30</f>
        <v>107.19438778048658</v>
      </c>
      <c r="AU13" s="7">
        <f>'n1_Vero-p15'!CA30</f>
        <v>3.0601934866986866</v>
      </c>
      <c r="AV13" s="49"/>
      <c r="AW13" s="49"/>
      <c r="AX13" s="49"/>
      <c r="AY13" s="49"/>
      <c r="BA13" s="5">
        <f>BA12/2</f>
        <v>7.8125E-2</v>
      </c>
      <c r="BB13" s="7">
        <f t="shared" si="0"/>
        <v>86.100201983030431</v>
      </c>
      <c r="BC13" s="7">
        <f t="shared" si="1"/>
        <v>0.68469505229927186</v>
      </c>
      <c r="BD13" s="7">
        <f t="shared" si="2"/>
        <v>48.185083142836532</v>
      </c>
      <c r="BE13" s="7">
        <f t="shared" si="3"/>
        <v>5.3335391924515116</v>
      </c>
      <c r="BF13" s="7">
        <f t="shared" si="4"/>
        <v>68.133035177880302</v>
      </c>
      <c r="BG13" s="7">
        <f t="shared" si="5"/>
        <v>0.90657699621313703</v>
      </c>
      <c r="BH13" s="13">
        <f t="shared" si="6"/>
        <v>85.683558054437285</v>
      </c>
      <c r="BI13" s="13">
        <f t="shared" si="7"/>
        <v>7.1244469131897974</v>
      </c>
      <c r="BJ13" s="7">
        <f t="shared" si="8"/>
        <v>93.066854601889546</v>
      </c>
      <c r="BK13" s="7">
        <f t="shared" si="9"/>
        <v>0.31433195077103182</v>
      </c>
      <c r="BL13" s="7">
        <f t="shared" si="10"/>
        <v>85.058047695545881</v>
      </c>
      <c r="BM13" s="7">
        <f t="shared" si="11"/>
        <v>2.9524416569501368</v>
      </c>
      <c r="BN13" s="7">
        <f t="shared" si="12"/>
        <v>114.82746932661179</v>
      </c>
      <c r="BO13" s="7">
        <f t="shared" si="13"/>
        <v>3.0518130476900343</v>
      </c>
      <c r="BP13" s="7">
        <f t="shared" si="14"/>
        <v>94.410016441556721</v>
      </c>
      <c r="BQ13" s="7">
        <f t="shared" si="15"/>
        <v>3.1396027612608526</v>
      </c>
      <c r="BR13" s="7">
        <f t="shared" si="16"/>
        <v>108.94062133969682</v>
      </c>
      <c r="BS13" s="7">
        <f t="shared" si="17"/>
        <v>1.5125395428555015</v>
      </c>
    </row>
    <row r="14" spans="1:71" x14ac:dyDescent="0.15">
      <c r="A14" s="43"/>
      <c r="B14" s="5">
        <f>'n1_Vero-p15'!AH31</f>
        <v>3.90625E-2</v>
      </c>
      <c r="C14" s="9">
        <f>'n1_Vero-p15'!AI31</f>
        <v>88.499050031665618</v>
      </c>
      <c r="D14" s="9">
        <f>'n1_Vero-p15'!AJ31</f>
        <v>85.839138695376818</v>
      </c>
      <c r="E14" s="9">
        <f>'n1_Vero-p15'!AK31</f>
        <v>91.272957568081083</v>
      </c>
      <c r="F14" s="7">
        <f>'n1_Vero-p15'!AL31</f>
        <v>88.537048765041177</v>
      </c>
      <c r="G14" s="7">
        <f>'n1_Vero-p15'!AM31</f>
        <v>2.7171087230994035</v>
      </c>
      <c r="H14" s="9">
        <f>'n1_Vero-p15'!AN31</f>
        <v>98.530715642811899</v>
      </c>
      <c r="I14" s="9">
        <f>'n1_Vero-p15'!AO31</f>
        <v>94.198860037998728</v>
      </c>
      <c r="J14" s="9">
        <f>'n1_Vero-p15'!AP31</f>
        <v>93.199493350221658</v>
      </c>
      <c r="K14" s="7">
        <f>'n1_Vero-p15'!AQ31</f>
        <v>95.309689677010752</v>
      </c>
      <c r="L14" s="7">
        <f>'n1_Vero-p15'!AR31</f>
        <v>2.8338912555765945</v>
      </c>
      <c r="M14" s="9">
        <f>'n1_Vero-p15'!AS31</f>
        <v>84.243191893603552</v>
      </c>
      <c r="N14" s="9">
        <f>'n1_Vero-p15'!AT31</f>
        <v>94.495250158328048</v>
      </c>
      <c r="O14" s="9">
        <f>'n1_Vero-p15'!AU31</f>
        <v>100.89423685877139</v>
      </c>
      <c r="P14" s="7">
        <f>'n1_Vero-p15'!AV31</f>
        <v>93.21089297023434</v>
      </c>
      <c r="Q14" s="7">
        <f>'n1_Vero-p15'!AW31</f>
        <v>8.3994943090620833</v>
      </c>
      <c r="R14" s="9">
        <f>'n1_Vero-p15'!AX31</f>
        <v>102.51678277390755</v>
      </c>
      <c r="S14" s="9">
        <f>'n1_Vero-p15'!AY31</f>
        <v>95.870804306523098</v>
      </c>
      <c r="T14" s="9">
        <f>'n1_Vero-p15'!AZ31</f>
        <v>88.841038632045581</v>
      </c>
      <c r="U14" s="7">
        <f>'n1_Vero-p15'!BA31</f>
        <v>95.742875237492072</v>
      </c>
      <c r="V14" s="7">
        <f>'n1_Vero-p15'!BB31</f>
        <v>6.8387695416240888</v>
      </c>
      <c r="W14" s="9">
        <f>'n1_Vero-p15'!BC31</f>
        <v>99.214692843571882</v>
      </c>
      <c r="X14" s="9">
        <f>'n1_Vero-p15'!BD31</f>
        <v>97.527549081697288</v>
      </c>
      <c r="Y14" s="9">
        <f>'n1_Vero-p15'!BE31</f>
        <v>94.088663711209634</v>
      </c>
      <c r="Z14" s="7">
        <f>'n1_Vero-p15'!BF31</f>
        <v>96.943635212159606</v>
      </c>
      <c r="AA14" s="7">
        <f>'n1_Vero-p15'!BG31</f>
        <v>2.6124242040173091</v>
      </c>
      <c r="AB14" s="9">
        <f>'n1_Vero-p15'!BH31</f>
        <v>96.630778974034186</v>
      </c>
      <c r="AC14" s="9">
        <f>'n1_Vero-p15'!BI31</f>
        <v>97.846738442051915</v>
      </c>
      <c r="AD14" s="9">
        <f>'n1_Vero-p15'!BJ31</f>
        <v>98.796706776440786</v>
      </c>
      <c r="AE14" s="7">
        <f>'n1_Vero-p15'!BK31</f>
        <v>97.758074730842296</v>
      </c>
      <c r="AF14" s="7">
        <f>'n1_Vero-p15'!BL31</f>
        <v>1.0856826200937215</v>
      </c>
      <c r="AG14" s="9">
        <f>'n1_Vero-p15'!BM31</f>
        <v>147.70107663077897</v>
      </c>
      <c r="AH14" s="9">
        <f>'n1_Vero-p15'!BN31</f>
        <v>90.246991766941107</v>
      </c>
      <c r="AI14" s="9">
        <f>'n1_Vero-p15'!BO31</f>
        <v>112.70424319189362</v>
      </c>
      <c r="AJ14" s="7">
        <f>'n1_Vero-p15'!BP31</f>
        <v>116.88410386320457</v>
      </c>
      <c r="AK14" s="7">
        <f>'n1_Vero-p15'!BQ31</f>
        <v>28.954212013262385</v>
      </c>
      <c r="AL14" s="9">
        <f>'n1_Vero-p15'!BR31</f>
        <v>97.542748575047497</v>
      </c>
      <c r="AM14" s="9">
        <f>'n1_Vero-p15'!BS31</f>
        <v>96.934768841038633</v>
      </c>
      <c r="AN14" s="9">
        <f>'n1_Vero-p15'!BT31</f>
        <v>93.628879037365436</v>
      </c>
      <c r="AO14" s="7">
        <f>'n1_Vero-p15'!BU31</f>
        <v>96.035465484483851</v>
      </c>
      <c r="AP14" s="7">
        <f>'n1_Vero-p15'!BV31</f>
        <v>2.1062178388836976</v>
      </c>
      <c r="AQ14" s="9">
        <f>'n1_Vero-p15'!BW31</f>
        <v>109.61739390019403</v>
      </c>
      <c r="AR14" s="9">
        <f>'n1_Vero-p15'!BX31</f>
        <v>105.45300761231901</v>
      </c>
      <c r="AS14" s="9">
        <f>'n1_Vero-p15'!BY31</f>
        <v>103.51261256778943</v>
      </c>
      <c r="AT14" s="7">
        <f>'n1_Vero-p15'!BZ31</f>
        <v>106.19433802676751</v>
      </c>
      <c r="AU14" s="7">
        <f>'n1_Vero-p15'!CA31</f>
        <v>3.1191772740033041</v>
      </c>
      <c r="AV14" s="49"/>
      <c r="AW14" s="49"/>
      <c r="AX14" s="49"/>
      <c r="AY14" s="49"/>
      <c r="BA14" s="5">
        <f>BA13/2</f>
        <v>3.90625E-2</v>
      </c>
      <c r="BB14" s="7">
        <f t="shared" si="0"/>
        <v>95.636450423908116</v>
      </c>
      <c r="BC14" s="7">
        <f t="shared" si="1"/>
        <v>6.2049863326019796</v>
      </c>
      <c r="BD14" s="13">
        <f t="shared" si="2"/>
        <v>95.489538997197471</v>
      </c>
      <c r="BE14" s="13">
        <f>_xlfn.STDEV.S(K14,K27,K40)</f>
        <v>0.92451341660778874</v>
      </c>
      <c r="BF14" s="13">
        <f t="shared" si="4"/>
        <v>94.386058002247765</v>
      </c>
      <c r="BG14" s="13">
        <f t="shared" si="5"/>
        <v>7.1724370758013691</v>
      </c>
      <c r="BH14" s="7">
        <f t="shared" si="6"/>
        <v>91.588237016796128</v>
      </c>
      <c r="BI14" s="7">
        <f t="shared" si="7"/>
        <v>4.8095279254433967</v>
      </c>
      <c r="BJ14" s="7">
        <f t="shared" si="8"/>
        <v>95.736710980818486</v>
      </c>
      <c r="BK14" s="7">
        <f>_xlfn.STDEV.S(Z14,Z27,Z40)</f>
        <v>1.4655702989247383</v>
      </c>
      <c r="BL14" s="7">
        <f t="shared" si="10"/>
        <v>96.502110025799979</v>
      </c>
      <c r="BM14" s="7">
        <f t="shared" si="11"/>
        <v>2.1080000271131469</v>
      </c>
      <c r="BN14" s="7">
        <f t="shared" si="12"/>
        <v>117.71375846189403</v>
      </c>
      <c r="BO14" s="7">
        <f t="shared" si="13"/>
        <v>2.9412621655243756</v>
      </c>
      <c r="BP14" s="7">
        <f>AVERAGE(AO14,AO27,AO40)</f>
        <v>96.797593815449204</v>
      </c>
      <c r="BQ14" s="7">
        <f t="shared" si="15"/>
        <v>1.335892871552611</v>
      </c>
      <c r="BR14" s="7">
        <f t="shared" si="16"/>
        <v>102.56061172376432</v>
      </c>
      <c r="BS14" s="7">
        <f t="shared" si="17"/>
        <v>3.2556479070622131</v>
      </c>
    </row>
    <row r="15" spans="1:71" x14ac:dyDescent="0.15">
      <c r="A15" s="43"/>
      <c r="B15" s="8" t="str">
        <f>'n1_Vero-p15'!AH32</f>
        <v>0.1% Acetic acid</v>
      </c>
      <c r="C15" s="9">
        <f>'n1_Vero-p15'!AI32</f>
        <v>0.26316666666666666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46">
        <f>'n1_Vero-p15'!BW32</f>
        <v>0.66996666666666671</v>
      </c>
      <c r="AR15" s="22"/>
      <c r="AS15" s="22"/>
      <c r="AT15" s="22"/>
      <c r="AU15" s="22"/>
      <c r="AV15" s="50"/>
      <c r="AW15" s="50"/>
      <c r="AX15" s="50"/>
      <c r="AY15" s="50"/>
      <c r="BA15" s="1"/>
      <c r="BB15" s="12"/>
    </row>
    <row r="17" spans="1:61" ht="13" customHeight="1" x14ac:dyDescent="0.15">
      <c r="A17" s="43" t="s">
        <v>42</v>
      </c>
      <c r="B17" s="36" t="str">
        <f>'n2_Vero-p16'!AH21</f>
        <v>Conc. (% propolis-loaded CS NP)</v>
      </c>
      <c r="C17" s="34" t="str">
        <f>'n2_Vero-p16'!AI21</f>
        <v>Vero  (%Viability)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51"/>
      <c r="AW17" s="51"/>
      <c r="AX17" s="51"/>
      <c r="AY17" s="51"/>
      <c r="BA17" s="26" t="s">
        <v>24</v>
      </c>
      <c r="BB17" s="10" t="s">
        <v>45</v>
      </c>
      <c r="BC17" s="11"/>
      <c r="BD17" s="11"/>
      <c r="BE17" s="11"/>
      <c r="BF17" s="11"/>
      <c r="BG17" s="11"/>
      <c r="BH17" s="11"/>
      <c r="BI17" s="11"/>
    </row>
    <row r="18" spans="1:61" x14ac:dyDescent="0.15">
      <c r="A18" s="43"/>
      <c r="B18" s="37"/>
      <c r="C18" s="34" t="str">
        <f>'n2_Vero-p16'!AI22</f>
        <v>C1</v>
      </c>
      <c r="D18" s="34"/>
      <c r="E18" s="34"/>
      <c r="F18" s="34"/>
      <c r="G18" s="34"/>
      <c r="H18" s="34" t="str">
        <f>'n2_Vero-p16'!AN22</f>
        <v>C2</v>
      </c>
      <c r="I18" s="34"/>
      <c r="J18" s="34"/>
      <c r="K18" s="34"/>
      <c r="L18" s="34"/>
      <c r="M18" s="34" t="str">
        <f>'n2_Vero-p16'!AS22</f>
        <v>C5</v>
      </c>
      <c r="N18" s="34"/>
      <c r="O18" s="34"/>
      <c r="P18" s="34"/>
      <c r="Q18" s="34"/>
      <c r="R18" s="34" t="str">
        <f>'n2_Vero-p16'!AX22</f>
        <v>C6</v>
      </c>
      <c r="S18" s="34"/>
      <c r="T18" s="34"/>
      <c r="U18" s="34"/>
      <c r="V18" s="34"/>
      <c r="W18" s="34" t="str">
        <f>'n2_Vero-p16'!BC22</f>
        <v>C7</v>
      </c>
      <c r="X18" s="34"/>
      <c r="Y18" s="34"/>
      <c r="Z18" s="34"/>
      <c r="AA18" s="34"/>
      <c r="AB18" s="34" t="str">
        <f>'n2_Vero-p16'!BH22</f>
        <v>C8</v>
      </c>
      <c r="AC18" s="34"/>
      <c r="AD18" s="34"/>
      <c r="AE18" s="34"/>
      <c r="AF18" s="34"/>
      <c r="AG18" s="34" t="str">
        <f>'n2_Vero-p16'!BM22</f>
        <v>C9</v>
      </c>
      <c r="AH18" s="34"/>
      <c r="AI18" s="34"/>
      <c r="AJ18" s="34"/>
      <c r="AK18" s="34"/>
      <c r="AL18" s="34" t="str">
        <f>'n2_Vero-p16'!BR22</f>
        <v>C10</v>
      </c>
      <c r="AM18" s="34"/>
      <c r="AN18" s="34"/>
      <c r="AO18" s="34"/>
      <c r="AP18" s="34"/>
      <c r="AQ18" s="34" t="str">
        <f>'n2_Vero-p16'!BW22</f>
        <v>C11</v>
      </c>
      <c r="AR18" s="34"/>
      <c r="AS18" s="34"/>
      <c r="AT18" s="34"/>
      <c r="AU18" s="34"/>
      <c r="AV18" s="51"/>
      <c r="AW18" s="51"/>
      <c r="AX18" s="51"/>
      <c r="AY18" s="51"/>
      <c r="BA18" s="10" t="s">
        <v>26</v>
      </c>
      <c r="BB18" s="28">
        <v>0.156</v>
      </c>
      <c r="BD18" s="11"/>
      <c r="BF18" s="11"/>
      <c r="BH18" s="11"/>
    </row>
    <row r="19" spans="1:61" x14ac:dyDescent="0.15">
      <c r="A19" s="43"/>
      <c r="B19" s="38"/>
      <c r="C19" s="8">
        <f>'n2_Vero-p16'!AI23</f>
        <v>1</v>
      </c>
      <c r="D19" s="8">
        <f>'n2_Vero-p16'!AJ23</f>
        <v>2</v>
      </c>
      <c r="E19" s="8">
        <f>'n2_Vero-p16'!AK23</f>
        <v>3</v>
      </c>
      <c r="F19" s="8" t="str">
        <f>'n2_Vero-p16'!AL23</f>
        <v>Mean</v>
      </c>
      <c r="G19" s="8" t="str">
        <f>'n2_Vero-p16'!AM23</f>
        <v>SD</v>
      </c>
      <c r="H19" s="8">
        <f>'n2_Vero-p16'!AN23</f>
        <v>1</v>
      </c>
      <c r="I19" s="8">
        <f>'n2_Vero-p16'!AO23</f>
        <v>2</v>
      </c>
      <c r="J19" s="8">
        <f>'n2_Vero-p16'!AP23</f>
        <v>3</v>
      </c>
      <c r="K19" s="8" t="str">
        <f>'n2_Vero-p16'!AQ23</f>
        <v>Mean</v>
      </c>
      <c r="L19" s="8" t="str">
        <f>'n2_Vero-p16'!AR23</f>
        <v>SD</v>
      </c>
      <c r="M19" s="8">
        <f>'n2_Vero-p16'!AS23</f>
        <v>1</v>
      </c>
      <c r="N19" s="8">
        <f>'n2_Vero-p16'!AT23</f>
        <v>2</v>
      </c>
      <c r="O19" s="8">
        <f>'n2_Vero-p16'!AU23</f>
        <v>3</v>
      </c>
      <c r="P19" s="8" t="str">
        <f>'n2_Vero-p16'!AV23</f>
        <v>Mean</v>
      </c>
      <c r="Q19" s="8" t="str">
        <f>'n2_Vero-p16'!AW23</f>
        <v>SD</v>
      </c>
      <c r="R19" s="8">
        <f>'n2_Vero-p16'!AX23</f>
        <v>1</v>
      </c>
      <c r="S19" s="8">
        <f>'n2_Vero-p16'!AY23</f>
        <v>2</v>
      </c>
      <c r="T19" s="8">
        <f>'n2_Vero-p16'!AZ23</f>
        <v>3</v>
      </c>
      <c r="U19" s="8" t="str">
        <f>'n2_Vero-p16'!BA23</f>
        <v>Mean</v>
      </c>
      <c r="V19" s="8" t="str">
        <f>'n2_Vero-p16'!BB23</f>
        <v>SD</v>
      </c>
      <c r="W19" s="8">
        <f>'n2_Vero-p16'!BC23</f>
        <v>1</v>
      </c>
      <c r="X19" s="8">
        <f>'n2_Vero-p16'!BD23</f>
        <v>2</v>
      </c>
      <c r="Y19" s="8">
        <f>'n2_Vero-p16'!BE23</f>
        <v>3</v>
      </c>
      <c r="Z19" s="8" t="str">
        <f>'n2_Vero-p16'!BF23</f>
        <v>Mean</v>
      </c>
      <c r="AA19" s="8" t="str">
        <f>'n2_Vero-p16'!BG23</f>
        <v>SD</v>
      </c>
      <c r="AB19" s="8">
        <f>'n2_Vero-p16'!BH23</f>
        <v>1</v>
      </c>
      <c r="AC19" s="8">
        <f>'n2_Vero-p16'!BI23</f>
        <v>2</v>
      </c>
      <c r="AD19" s="8">
        <f>'n2_Vero-p16'!BJ23</f>
        <v>3</v>
      </c>
      <c r="AE19" s="8" t="str">
        <f>'n2_Vero-p16'!BK23</f>
        <v>Mean</v>
      </c>
      <c r="AF19" s="8" t="str">
        <f>'n2_Vero-p16'!BL23</f>
        <v>SD</v>
      </c>
      <c r="AG19" s="8">
        <f>'n2_Vero-p16'!BM23</f>
        <v>1</v>
      </c>
      <c r="AH19" s="8">
        <f>'n2_Vero-p16'!BN23</f>
        <v>2</v>
      </c>
      <c r="AI19" s="8">
        <f>'n2_Vero-p16'!BO23</f>
        <v>3</v>
      </c>
      <c r="AJ19" s="8" t="str">
        <f>'n2_Vero-p16'!BP23</f>
        <v>Mean</v>
      </c>
      <c r="AK19" s="8" t="str">
        <f>'n2_Vero-p16'!BQ23</f>
        <v>SD</v>
      </c>
      <c r="AL19" s="8">
        <f>'n2_Vero-p16'!BR23</f>
        <v>1</v>
      </c>
      <c r="AM19" s="8">
        <f>'n2_Vero-p16'!BS23</f>
        <v>2</v>
      </c>
      <c r="AN19" s="8">
        <f>'n2_Vero-p16'!BT23</f>
        <v>3</v>
      </c>
      <c r="AO19" s="8" t="str">
        <f>'n2_Vero-p16'!BU23</f>
        <v>Mean</v>
      </c>
      <c r="AP19" s="8" t="str">
        <f>'n2_Vero-p16'!BV23</f>
        <v>SD</v>
      </c>
      <c r="AQ19" s="8">
        <f>'n2_Vero-p16'!BW23</f>
        <v>1</v>
      </c>
      <c r="AR19" s="8">
        <f>'n2_Vero-p16'!BX23</f>
        <v>2</v>
      </c>
      <c r="AS19" s="8">
        <f>'n2_Vero-p16'!BY23</f>
        <v>3</v>
      </c>
      <c r="AT19" s="8" t="str">
        <f>'n2_Vero-p16'!BZ23</f>
        <v>Mean</v>
      </c>
      <c r="AU19" s="8" t="str">
        <f>'n2_Vero-p16'!CA23</f>
        <v>SD</v>
      </c>
      <c r="AV19" s="52"/>
      <c r="AW19" s="52"/>
      <c r="AX19" s="52"/>
      <c r="AY19" s="52"/>
      <c r="BA19" s="10" t="s">
        <v>27</v>
      </c>
      <c r="BB19" s="29">
        <v>3.9E-2</v>
      </c>
      <c r="BC19" s="27"/>
      <c r="BD19" s="27"/>
      <c r="BE19" s="27"/>
      <c r="BF19" s="27"/>
      <c r="BG19" s="27"/>
      <c r="BH19" s="27"/>
      <c r="BI19" s="27"/>
    </row>
    <row r="20" spans="1:61" x14ac:dyDescent="0.15">
      <c r="A20" s="43"/>
      <c r="B20" s="4">
        <f>'n2_Vero-p16'!AH24</f>
        <v>5</v>
      </c>
      <c r="C20" s="9">
        <f>'n2_Vero-p16'!AI24</f>
        <v>2.4175739025996665</v>
      </c>
      <c r="D20" s="9">
        <f>'n2_Vero-p16'!AJ24</f>
        <v>1.5109836891247914</v>
      </c>
      <c r="E20" s="9">
        <f>'n2_Vero-p16'!AK24</f>
        <v>1.2552787571190582</v>
      </c>
      <c r="F20" s="7">
        <f>'n2_Vero-p16'!AL24</f>
        <v>1.7279454496145055</v>
      </c>
      <c r="G20" s="7">
        <f>'n2_Vero-p16'!AM24</f>
        <v>0.61076739061449914</v>
      </c>
      <c r="H20" s="9">
        <f>'n2_Vero-p16'!AN24</f>
        <v>2.3943279996900553</v>
      </c>
      <c r="I20" s="9">
        <f>'n2_Vero-p16'!AO24</f>
        <v>1.6039673007632402</v>
      </c>
      <c r="J20" s="9">
        <f>'n2_Vero-p16'!AP24</f>
        <v>1.8015574754949439</v>
      </c>
      <c r="K20" s="7">
        <f>'n2_Vero-p16'!AQ24</f>
        <v>1.9332842586494132</v>
      </c>
      <c r="L20" s="7">
        <f>'n2_Vero-p16'!AR24</f>
        <v>0.41131674856755845</v>
      </c>
      <c r="M20" s="9">
        <f>'n2_Vero-p16'!AS24</f>
        <v>1.7550656696757199</v>
      </c>
      <c r="N20" s="9">
        <f>'n2_Vero-p16'!AT24</f>
        <v>0.38704428344504277</v>
      </c>
      <c r="O20" s="9">
        <f>'n2_Vero-p16'!AU24</f>
        <v>1.9538181395529042</v>
      </c>
      <c r="P20" s="7">
        <f>'n2_Vero-p16'!AV24</f>
        <v>1.3653093642245555</v>
      </c>
      <c r="Q20" s="7">
        <f>'n2_Vero-p16'!AW24</f>
        <v>0.85301088051383023</v>
      </c>
      <c r="R20" s="9">
        <f>'n2_Vero-p16'!AX24</f>
        <v>1.9991476502266483</v>
      </c>
      <c r="S20" s="9">
        <f>'n2_Vero-p16'!AY24</f>
        <v>1.9642787958622292</v>
      </c>
      <c r="T20" s="9">
        <f>'n2_Vero-p16'!AZ24</f>
        <v>2.2780984851419936</v>
      </c>
      <c r="U20" s="7">
        <f>'n2_Vero-p16'!BA24</f>
        <v>2.0805083104102904</v>
      </c>
      <c r="V20" s="7">
        <f>'n2_Vero-p16'!BB24</f>
        <v>0.17200397412283977</v>
      </c>
      <c r="W20" s="9">
        <f>'n2_Vero-p16'!BC24</f>
        <v>7.6362791058076018</v>
      </c>
      <c r="X20" s="9">
        <f>'n2_Vero-p16'!BD24</f>
        <v>9.5308201929409915</v>
      </c>
      <c r="Y20" s="9">
        <f>'n2_Vero-p16'!BE24</f>
        <v>13.245515477897021</v>
      </c>
      <c r="Z20" s="7">
        <f>'n2_Vero-p16'!BF24</f>
        <v>10.13753825888187</v>
      </c>
      <c r="AA20" s="7">
        <f>'n2_Vero-p16'!BG24</f>
        <v>2.8534125671110053</v>
      </c>
      <c r="AB20" s="9">
        <f>'n2_Vero-p16'!BH24</f>
        <v>1.0925574367517723</v>
      </c>
      <c r="AC20" s="9">
        <f>'n2_Vero-p16'!BI24</f>
        <v>1.7666886211305248</v>
      </c>
      <c r="AD20" s="9">
        <f>'n2_Vero-p16'!BJ24</f>
        <v>0.99957382511332415</v>
      </c>
      <c r="AE20" s="7">
        <f>'n2_Vero-p16'!BK24</f>
        <v>1.2862732943318738</v>
      </c>
      <c r="AF20" s="7">
        <f>'n2_Vero-p16'!BL24</f>
        <v>0.41864143688319189</v>
      </c>
      <c r="AG20" s="9">
        <f>'n2_Vero-p16'!BM24</f>
        <v>2.7662624462438492</v>
      </c>
      <c r="AH20" s="9">
        <f>'n2_Vero-p16'!BN24</f>
        <v>1.7899345240401372</v>
      </c>
      <c r="AI20" s="9">
        <f>'n2_Vero-p16'!BO24</f>
        <v>1.9886869939173226</v>
      </c>
      <c r="AJ20" s="7">
        <f>'n2_Vero-p16'!BP24</f>
        <v>2.181627988067103</v>
      </c>
      <c r="AK20" s="7">
        <f>'n2_Vero-p16'!BQ24</f>
        <v>0.51596872321516019</v>
      </c>
      <c r="AL20" s="9">
        <f>'n2_Vero-p16'!BR24</f>
        <v>2.312967339506411</v>
      </c>
      <c r="AM20" s="9">
        <f>'n2_Vero-p16'!BS24</f>
        <v>3.8471969315408154</v>
      </c>
      <c r="AN20" s="9">
        <f>'n2_Vero-p16'!BT24</f>
        <v>1.6737050094920765</v>
      </c>
      <c r="AO20" s="7">
        <f>'n2_Vero-p16'!BU24</f>
        <v>2.6112897601797678</v>
      </c>
      <c r="AP20" s="7">
        <f>'n2_Vero-p16'!BV24</f>
        <v>1.1170335643167086</v>
      </c>
      <c r="AQ20" s="9">
        <f>'n2_Vero-p16'!BW24</f>
        <v>55.388677031387509</v>
      </c>
      <c r="AR20" s="9">
        <f>'n2_Vero-p16'!BX24</f>
        <v>62.990319741859793</v>
      </c>
      <c r="AS20" s="9">
        <f>'n2_Vero-p16'!BY24</f>
        <v>59.190378410090936</v>
      </c>
      <c r="AT20" s="7">
        <f>'n2_Vero-p16'!BZ24</f>
        <v>59.189791727779415</v>
      </c>
      <c r="AU20" s="7">
        <f>'n2_Vero-p16'!CA24</f>
        <v>3.8008213891955251</v>
      </c>
      <c r="AV20" s="49"/>
      <c r="AW20" s="49"/>
      <c r="AX20" s="49"/>
      <c r="AY20" s="49"/>
      <c r="BA20" s="10" t="s">
        <v>28</v>
      </c>
      <c r="BB20" s="29">
        <v>3.9E-2</v>
      </c>
      <c r="BC20" s="12"/>
      <c r="BD20" s="12"/>
      <c r="BE20" s="12"/>
      <c r="BF20" s="12"/>
      <c r="BG20" s="12"/>
      <c r="BH20" s="12"/>
      <c r="BI20" s="12"/>
    </row>
    <row r="21" spans="1:61" x14ac:dyDescent="0.15">
      <c r="A21" s="43"/>
      <c r="B21" s="4">
        <f>'n2_Vero-p16'!AH25</f>
        <v>2.5</v>
      </c>
      <c r="C21" s="9">
        <f>'n2_Vero-p16'!AI25</f>
        <v>1.4412459803959552</v>
      </c>
      <c r="D21" s="9">
        <f>'n2_Vero-p16'!AJ25</f>
        <v>1.6853279609468828</v>
      </c>
      <c r="E21" s="9">
        <f>'n2_Vero-p16'!AK25</f>
        <v>1.2901476114834758</v>
      </c>
      <c r="F21" s="7">
        <f>'n2_Vero-p16'!AL25</f>
        <v>1.4722405176087712</v>
      </c>
      <c r="G21" s="7">
        <f>'n2_Vero-p16'!AM25</f>
        <v>0.19940504796339287</v>
      </c>
      <c r="H21" s="9">
        <f>'n2_Vero-p16'!AN25</f>
        <v>1.9759017473170337</v>
      </c>
      <c r="I21" s="9">
        <f>'n2_Vero-p16'!AO25</f>
        <v>1.8131804269497502</v>
      </c>
      <c r="J21" s="9">
        <f>'n2_Vero-p16'!AP25</f>
        <v>2.7662624462438492</v>
      </c>
      <c r="K21" s="7">
        <f>'n2_Vero-p16'!AQ25</f>
        <v>2.1851148735035442</v>
      </c>
      <c r="L21" s="7">
        <f>'n2_Vero-p16'!AR25</f>
        <v>0.50982245243023527</v>
      </c>
      <c r="M21" s="9">
        <f>'n2_Vero-p16'!AS25</f>
        <v>1.0693115338421604</v>
      </c>
      <c r="N21" s="9">
        <f>'n2_Vero-p16'!AT25</f>
        <v>1.4877377862151802</v>
      </c>
      <c r="O21" s="9">
        <f>'n2_Vero-p16'!AU25</f>
        <v>1.2669017085738639</v>
      </c>
      <c r="P21" s="7">
        <f>'n2_Vero-p16'!AV25</f>
        <v>1.2746503428770681</v>
      </c>
      <c r="Q21" s="7">
        <f>'n2_Vero-p16'!AW25</f>
        <v>0.20932071844159594</v>
      </c>
      <c r="R21" s="9">
        <f>'n2_Vero-p16'!AX25</f>
        <v>1.5109836891247905</v>
      </c>
      <c r="S21" s="9">
        <f>'n2_Vero-p16'!AY25</f>
        <v>1.2436558056642517</v>
      </c>
      <c r="T21" s="9">
        <f>'n2_Vero-p16'!AZ25</f>
        <v>1.4877377862151802</v>
      </c>
      <c r="U21" s="7">
        <f>'n2_Vero-p16'!BA25</f>
        <v>1.4141257603347406</v>
      </c>
      <c r="V21" s="7">
        <f>'n2_Vero-p16'!BB25</f>
        <v>0.14808813958092562</v>
      </c>
      <c r="W21" s="9">
        <f>'n2_Vero-p16'!BC25</f>
        <v>12.750377745922279</v>
      </c>
      <c r="X21" s="9">
        <f>'n2_Vero-p16'!BD25</f>
        <v>17.026461586145441</v>
      </c>
      <c r="Y21" s="9">
        <f>'n2_Vero-p16'!BE25</f>
        <v>15.968773003758088</v>
      </c>
      <c r="Z21" s="7">
        <f>'n2_Vero-p16'!BF25</f>
        <v>15.24853744527527</v>
      </c>
      <c r="AA21" s="7">
        <f>'n2_Vero-p16'!BG25</f>
        <v>2.2271680890610064</v>
      </c>
      <c r="AB21" s="9">
        <f>'n2_Vero-p16'!BH25</f>
        <v>1.7201968153113014</v>
      </c>
      <c r="AC21" s="9">
        <f>'n2_Vero-p16'!BI25</f>
        <v>1.848049281314168</v>
      </c>
      <c r="AD21" s="9">
        <f>'n2_Vero-p16'!BJ25</f>
        <v>1.1274262911161907</v>
      </c>
      <c r="AE21" s="7">
        <f>'n2_Vero-p16'!BK25</f>
        <v>1.56522412924722</v>
      </c>
      <c r="AF21" s="7">
        <f>'n2_Vero-p16'!BL25</f>
        <v>0.38449547925808725</v>
      </c>
      <c r="AG21" s="9">
        <f>'n2_Vero-p16'!BM25</f>
        <v>1.3715082716671185</v>
      </c>
      <c r="AH21" s="9">
        <f>'n2_Vero-p16'!BN25</f>
        <v>1.4993607376699858</v>
      </c>
      <c r="AI21" s="9">
        <f>'n2_Vero-p16'!BO25</f>
        <v>1.9991476502266472</v>
      </c>
      <c r="AJ21" s="7">
        <f>'n2_Vero-p16'!BP25</f>
        <v>1.6233388865212506</v>
      </c>
      <c r="AK21" s="7">
        <f>'n2_Vero-p16'!BQ25</f>
        <v>0.33167865988647249</v>
      </c>
      <c r="AL21" s="9">
        <f>'n2_Vero-p16'!BR25</f>
        <v>10.437410406415868</v>
      </c>
      <c r="AM21" s="9">
        <f>'n2_Vero-p16'!BS25</f>
        <v>11.599705551896477</v>
      </c>
      <c r="AN21" s="9">
        <f>'n2_Vero-p16'!BT25</f>
        <v>11.390492425709967</v>
      </c>
      <c r="AO21" s="7">
        <f>'n2_Vero-p16'!BU25</f>
        <v>11.142536128007437</v>
      </c>
      <c r="AP21" s="7">
        <f>'n2_Vero-p16'!BV25</f>
        <v>0.61955164875876712</v>
      </c>
      <c r="AQ21" s="9">
        <f>'n2_Vero-p16'!BW25</f>
        <v>112.58844235846293</v>
      </c>
      <c r="AR21" s="9">
        <f>'n2_Vero-p16'!BX25</f>
        <v>114.45585215605752</v>
      </c>
      <c r="AS21" s="9">
        <f>'n2_Vero-p16'!BY25</f>
        <v>112.88941038427691</v>
      </c>
      <c r="AT21" s="7">
        <f>'n2_Vero-p16'!BZ25</f>
        <v>113.31123496626579</v>
      </c>
      <c r="AU21" s="7">
        <f>'n2_Vero-p16'!CA25</f>
        <v>1.002624965535784</v>
      </c>
      <c r="AV21" s="49"/>
      <c r="AW21" s="49"/>
      <c r="AX21" s="49"/>
      <c r="AY21" s="49"/>
      <c r="BA21" s="10" t="s">
        <v>29</v>
      </c>
      <c r="BB21" s="28">
        <v>7.8E-2</v>
      </c>
      <c r="BC21" s="12"/>
      <c r="BD21" s="12"/>
      <c r="BE21" s="12"/>
      <c r="BF21" s="12"/>
      <c r="BG21" s="12"/>
      <c r="BH21" s="25"/>
      <c r="BI21" s="25"/>
    </row>
    <row r="22" spans="1:61" x14ac:dyDescent="0.15">
      <c r="A22" s="43"/>
      <c r="B22" s="4">
        <f>'n2_Vero-p16'!AH26</f>
        <v>1.25</v>
      </c>
      <c r="C22" s="20">
        <f>'n2_Vero-p16'!AI26</f>
        <v>2.7546394947890431</v>
      </c>
      <c r="D22" s="20">
        <f>'n2_Vero-p16'!AJ26</f>
        <v>4.8700166595637517</v>
      </c>
      <c r="E22" s="20">
        <f>'n2_Vero-p16'!AK26</f>
        <v>4.965324861493162</v>
      </c>
      <c r="F22" s="20">
        <f>'n2_Vero-p16'!AL26</f>
        <v>4.1966603386153194</v>
      </c>
      <c r="G22" s="20">
        <f>'n2_Vero-p16'!AM26</f>
        <v>1.2497355715753775</v>
      </c>
      <c r="H22" s="20">
        <f>'n2_Vero-p16'!AN26</f>
        <v>2.7778853976986562</v>
      </c>
      <c r="I22" s="20">
        <f>'n2_Vero-p16'!AO26</f>
        <v>2.1153771647747077</v>
      </c>
      <c r="J22" s="20">
        <f>'n2_Vero-p16'!AP26</f>
        <v>2.6849017860602049</v>
      </c>
      <c r="K22" s="20">
        <f>'n2_Vero-p16'!AQ26</f>
        <v>2.5260547828445232</v>
      </c>
      <c r="L22" s="20">
        <f>'n2_Vero-p16'!AR26</f>
        <v>0.35868310177084473</v>
      </c>
      <c r="M22" s="9">
        <f>'n2_Vero-p16'!AS26</f>
        <v>1.9294099414978112</v>
      </c>
      <c r="N22" s="9">
        <f>'n2_Vero-p16'!AT26</f>
        <v>1.6272132036728524</v>
      </c>
      <c r="O22" s="9">
        <f>'n2_Vero-p16'!AU26</f>
        <v>1.1739180969354148</v>
      </c>
      <c r="P22" s="7">
        <f>'n2_Vero-p16'!AV26</f>
        <v>1.5768470807020261</v>
      </c>
      <c r="Q22" s="7">
        <f>'n2_Vero-p16'!AW26</f>
        <v>0.38025588957622725</v>
      </c>
      <c r="R22" s="9">
        <f>'n2_Vero-p16'!AX26</f>
        <v>2.1967378249583511</v>
      </c>
      <c r="S22" s="9">
        <f>'n2_Vero-p16'!AY26</f>
        <v>1.6737050094920765</v>
      </c>
      <c r="T22" s="9">
        <f>'n2_Vero-p16'!AZ26</f>
        <v>1.4877377862151793</v>
      </c>
      <c r="U22" s="7">
        <f>'n2_Vero-p16'!BA26</f>
        <v>1.7860602068885356</v>
      </c>
      <c r="V22" s="7">
        <f>'n2_Vero-p16'!BB26</f>
        <v>0.36761125053642263</v>
      </c>
      <c r="W22" s="9">
        <f>'n2_Vero-p16'!BC26</f>
        <v>18.255007554918446</v>
      </c>
      <c r="X22" s="9">
        <f>'n2_Vero-p16'!BD26</f>
        <v>17.899345240401374</v>
      </c>
      <c r="Y22" s="9">
        <f>'n2_Vero-p16'!BE26</f>
        <v>19.088721862771688</v>
      </c>
      <c r="Z22" s="7">
        <f>'n2_Vero-p16'!BF26</f>
        <v>18.414358219363837</v>
      </c>
      <c r="AA22" s="7">
        <f>'n2_Vero-p16'!BG26</f>
        <v>0.61049051029040979</v>
      </c>
      <c r="AB22" s="9">
        <f>'n2_Vero-p16'!BH26</f>
        <v>5.6952462128549843</v>
      </c>
      <c r="AC22" s="9">
        <f>'n2_Vero-p16'!BI26</f>
        <v>5.3023904536825395</v>
      </c>
      <c r="AD22" s="9">
        <f>'n2_Vero-p16'!BJ26</f>
        <v>5.5673937468521162</v>
      </c>
      <c r="AE22" s="7">
        <f>'n2_Vero-p16'!BK26</f>
        <v>5.5216768044632127</v>
      </c>
      <c r="AF22" s="7">
        <f>'n2_Vero-p16'!BL26</f>
        <v>0.20037824481410699</v>
      </c>
      <c r="AG22" s="9">
        <f>'n2_Vero-p16'!BM26</f>
        <v>30.394018054317929</v>
      </c>
      <c r="AH22" s="9">
        <f>'n2_Vero-p16'!BN26</f>
        <v>31.788772228894651</v>
      </c>
      <c r="AI22" s="9">
        <f>'n2_Vero-p16'!BO26</f>
        <v>29.161985200108482</v>
      </c>
      <c r="AJ22" s="7">
        <f>'n2_Vero-p16'!BP26</f>
        <v>30.448258494440353</v>
      </c>
      <c r="AK22" s="7">
        <f>'n2_Vero-p16'!BQ26</f>
        <v>1.3142332527593124</v>
      </c>
      <c r="AL22" s="9">
        <f>'n2_Vero-p16'!BR26</f>
        <v>43.609313858432451</v>
      </c>
      <c r="AM22" s="9">
        <f>'n2_Vero-p16'!BS26</f>
        <v>42.435395761497027</v>
      </c>
      <c r="AN22" s="9">
        <f>'n2_Vero-p16'!BT26</f>
        <v>42.013482623687572</v>
      </c>
      <c r="AO22" s="7">
        <f>'n2_Vero-p16'!BU26</f>
        <v>42.686064081205679</v>
      </c>
      <c r="AP22" s="7">
        <f>'n2_Vero-p16'!BV26</f>
        <v>0.82691915404470562</v>
      </c>
      <c r="AQ22" s="9">
        <f>'n2_Vero-p16'!BW26</f>
        <v>114.38721032560871</v>
      </c>
      <c r="AR22" s="9">
        <f>'n2_Vero-p16'!BX26</f>
        <v>114.33264887063656</v>
      </c>
      <c r="AS22" s="9">
        <f>'n2_Vero-p16'!BY26</f>
        <v>114.82546201232033</v>
      </c>
      <c r="AT22" s="7">
        <f>'n2_Vero-p16'!BZ26</f>
        <v>114.51510706952187</v>
      </c>
      <c r="AU22" s="7">
        <f>'n2_Vero-p16'!CA26</f>
        <v>0.27015621588582373</v>
      </c>
      <c r="AV22" s="49"/>
      <c r="AW22" s="49"/>
      <c r="AX22" s="49"/>
      <c r="AY22" s="49"/>
      <c r="BA22" s="56" t="s">
        <v>30</v>
      </c>
      <c r="BB22" s="5">
        <v>0.156</v>
      </c>
      <c r="BC22" s="12"/>
      <c r="BD22" s="12"/>
      <c r="BE22" s="12"/>
      <c r="BF22" s="12"/>
      <c r="BG22" s="12"/>
      <c r="BH22" s="12"/>
      <c r="BI22" s="12"/>
    </row>
    <row r="23" spans="1:61" x14ac:dyDescent="0.15">
      <c r="A23" s="43"/>
      <c r="B23" s="4">
        <f>'n2_Vero-p16'!AH27</f>
        <v>0.625</v>
      </c>
      <c r="C23" s="9">
        <f>'n2_Vero-p16'!AI27</f>
        <v>8.3104102901863524</v>
      </c>
      <c r="D23" s="9">
        <f>'n2_Vero-p16'!AJ27</f>
        <v>7.935802564797954</v>
      </c>
      <c r="E23" s="9">
        <f>'n2_Vero-p16'!AK27</f>
        <v>7.2134361318817568</v>
      </c>
      <c r="F23" s="7">
        <f>'n2_Vero-p16'!AL27</f>
        <v>7.819882995622021</v>
      </c>
      <c r="G23" s="7">
        <f>'n2_Vero-p16'!AM27</f>
        <v>0.5575984988192394</v>
      </c>
      <c r="H23" s="9">
        <f>'n2_Vero-p16'!AN27</f>
        <v>2.2548525822323815</v>
      </c>
      <c r="I23" s="9">
        <f>'n2_Vero-p16'!AO27</f>
        <v>1.6969509124016895</v>
      </c>
      <c r="J23" s="9">
        <f>'n2_Vero-p16'!AP27</f>
        <v>1.9991476502266483</v>
      </c>
      <c r="K23" s="7">
        <f>'n2_Vero-p16'!AQ27</f>
        <v>1.9836503816202395</v>
      </c>
      <c r="L23" s="7">
        <f>'n2_Vero-p16'!AR27</f>
        <v>0.27927350805378048</v>
      </c>
      <c r="M23" s="9">
        <f>'n2_Vero-p16'!AS27</f>
        <v>3.1381968927976436</v>
      </c>
      <c r="N23" s="9">
        <f>'n2_Vero-p16'!AT27</f>
        <v>2.4291968540544722</v>
      </c>
      <c r="O23" s="9">
        <f>'n2_Vero-p16'!AU27</f>
        <v>2.82437720351788</v>
      </c>
      <c r="P23" s="7">
        <f>'n2_Vero-p16'!AV27</f>
        <v>2.797256983456665</v>
      </c>
      <c r="Q23" s="7">
        <f>'n2_Vero-p16'!AW27</f>
        <v>0.35527720653960271</v>
      </c>
      <c r="R23" s="9">
        <f>'n2_Vero-p16'!AX27</f>
        <v>8.2755414358219372</v>
      </c>
      <c r="S23" s="9">
        <f>'n2_Vero-p16'!AY27</f>
        <v>14.447328658323968</v>
      </c>
      <c r="T23" s="9">
        <f>'n2_Vero-p16'!AZ27</f>
        <v>7.2643446592538075</v>
      </c>
      <c r="U23" s="7">
        <f>'n2_Vero-p16'!BA27</f>
        <v>9.995738251133238</v>
      </c>
      <c r="V23" s="7">
        <f>'n2_Vero-p16'!BB27</f>
        <v>3.888203003352555</v>
      </c>
      <c r="W23" s="9">
        <f>'n2_Vero-p16'!BC27</f>
        <v>54.604625934679007</v>
      </c>
      <c r="X23" s="9">
        <f>'n2_Vero-p16'!BD27</f>
        <v>49.281314168377826</v>
      </c>
      <c r="Y23" s="9">
        <f>'n2_Vero-p16'!BE27</f>
        <v>51.832435783193212</v>
      </c>
      <c r="Z23" s="7">
        <f>'n2_Vero-p16'!BF27</f>
        <v>51.906125295416679</v>
      </c>
      <c r="AA23" s="7">
        <f>'n2_Vero-p16'!BG27</f>
        <v>2.6624208248263366</v>
      </c>
      <c r="AB23" s="9">
        <f>'n2_Vero-p16'!BH27</f>
        <v>28.208903180814378</v>
      </c>
      <c r="AC23" s="9">
        <f>'n2_Vero-p16'!BI27</f>
        <v>23.815427530897679</v>
      </c>
      <c r="AD23" s="9">
        <f>'n2_Vero-p16'!BJ27</f>
        <v>27.147727712990584</v>
      </c>
      <c r="AE23" s="7">
        <f>'n2_Vero-p16'!BK27</f>
        <v>26.390686141567546</v>
      </c>
      <c r="AF23" s="7">
        <f>'n2_Vero-p16'!BL27</f>
        <v>2.2924857747104421</v>
      </c>
      <c r="AG23" s="9">
        <f>'n2_Vero-p16'!BM27</f>
        <v>38.925264422145588</v>
      </c>
      <c r="AH23" s="9">
        <f>'n2_Vero-p16'!BN27</f>
        <v>38.204641431947614</v>
      </c>
      <c r="AI23" s="9">
        <f>'n2_Vero-p16'!BO27</f>
        <v>36.0660183642633</v>
      </c>
      <c r="AJ23" s="7">
        <f>'n2_Vero-p16'!BP27</f>
        <v>37.73197473945217</v>
      </c>
      <c r="AK23" s="7">
        <f>'n2_Vero-p16'!BQ27</f>
        <v>1.4870717388629204</v>
      </c>
      <c r="AL23" s="9">
        <f>'n2_Vero-p16'!BR27</f>
        <v>49.932199449846962</v>
      </c>
      <c r="AM23" s="9">
        <f>'n2_Vero-p16'!BS27</f>
        <v>44.226492580682653</v>
      </c>
      <c r="AN23" s="9">
        <f>'n2_Vero-p16'!BT27</f>
        <v>45.585215605749489</v>
      </c>
      <c r="AO23" s="7">
        <f>'n2_Vero-p16'!BU27</f>
        <v>46.581302545426361</v>
      </c>
      <c r="AP23" s="7">
        <f>'n2_Vero-p16'!BV27</f>
        <v>2.9804218850279121</v>
      </c>
      <c r="AQ23" s="9">
        <f>'n2_Vero-p16'!BW27</f>
        <v>109.12290994426519</v>
      </c>
      <c r="AR23" s="9">
        <f>'n2_Vero-p16'!BX27</f>
        <v>110.23173951305371</v>
      </c>
      <c r="AS23" s="9">
        <f>'n2_Vero-p16'!BY27</f>
        <v>112.90701085362278</v>
      </c>
      <c r="AT23" s="7">
        <f>'n2_Vero-p16'!BZ27</f>
        <v>110.7538867703139</v>
      </c>
      <c r="AU23" s="7">
        <f>'n2_Vero-p16'!CA27</f>
        <v>1.9453362798622977</v>
      </c>
      <c r="AV23" s="49"/>
      <c r="AW23" s="49"/>
      <c r="AX23" s="49"/>
      <c r="AY23" s="49"/>
      <c r="BA23" s="56" t="s">
        <v>31</v>
      </c>
      <c r="BB23" s="5">
        <v>0.156</v>
      </c>
      <c r="BC23" s="12"/>
      <c r="BD23" s="12"/>
      <c r="BE23" s="12"/>
      <c r="BF23" s="24"/>
      <c r="BG23" s="24"/>
      <c r="BH23" s="24"/>
      <c r="BI23" s="24"/>
    </row>
    <row r="24" spans="1:61" x14ac:dyDescent="0.15">
      <c r="A24" s="43"/>
      <c r="B24" s="5">
        <f>'n2_Vero-p16'!AH28</f>
        <v>0.3125</v>
      </c>
      <c r="C24" s="9">
        <f>'n2_Vero-p16'!AI28</f>
        <v>24.152493123087051</v>
      </c>
      <c r="D24" s="9">
        <f>'n2_Vero-p16'!AJ28</f>
        <v>23.26310487776529</v>
      </c>
      <c r="E24" s="9">
        <f>'n2_Vero-p16'!AK28</f>
        <v>23.382821277749795</v>
      </c>
      <c r="F24" s="7">
        <f>'n2_Vero-p16'!AL28</f>
        <v>23.599473092867381</v>
      </c>
      <c r="G24" s="7">
        <f>'n2_Vero-p16'!AM28</f>
        <v>0.48265553915234238</v>
      </c>
      <c r="H24" s="9">
        <f>'n2_Vero-p16'!AN28</f>
        <v>3.0684591840688085</v>
      </c>
      <c r="I24" s="9">
        <f>'n2_Vero-p16'!AO28</f>
        <v>6.1601642710472273</v>
      </c>
      <c r="J24" s="9">
        <f>'n2_Vero-p16'!AP28</f>
        <v>6.6134593777846638</v>
      </c>
      <c r="K24" s="7">
        <f>'n2_Vero-p16'!AQ28</f>
        <v>5.2806942776335672</v>
      </c>
      <c r="L24" s="7">
        <f>'n2_Vero-p16'!AR28</f>
        <v>1.9292115475881932</v>
      </c>
      <c r="M24" s="9">
        <f>'n2_Vero-p16'!AS28</f>
        <v>5.2407888109720648</v>
      </c>
      <c r="N24" s="9">
        <f>'n2_Vero-p16'!AT28</f>
        <v>5.245437991553989</v>
      </c>
      <c r="O24" s="9">
        <f>'n2_Vero-p16'!AU28</f>
        <v>4.3655805664251668</v>
      </c>
      <c r="P24" s="7">
        <f>'n2_Vero-p16'!AV28</f>
        <v>4.9506024563170739</v>
      </c>
      <c r="Q24" s="7">
        <f>'n2_Vero-p16'!AW28</f>
        <v>0.50664915124723597</v>
      </c>
      <c r="R24" s="9">
        <f>'n2_Vero-p16'!AX28</f>
        <v>45.178412304831269</v>
      </c>
      <c r="S24" s="9">
        <f>'n2_Vero-p16'!AY28</f>
        <v>66.332183952578347</v>
      </c>
      <c r="T24" s="9">
        <f>'n2_Vero-p16'!AZ28</f>
        <v>65.553446205106354</v>
      </c>
      <c r="U24" s="7">
        <f>'n2_Vero-p16'!BA28</f>
        <v>59.021347487505324</v>
      </c>
      <c r="V24" s="7">
        <f>'n2_Vero-p16'!BB28</f>
        <v>11.994655016865638</v>
      </c>
      <c r="W24" s="9">
        <f>'n2_Vero-p16'!BC28</f>
        <v>72.07392197125256</v>
      </c>
      <c r="X24" s="9">
        <f>'n2_Vero-p16'!BD28</f>
        <v>70.365348107396059</v>
      </c>
      <c r="Y24" s="9">
        <f>'n2_Vero-p16'!BE28</f>
        <v>63.376467397621163</v>
      </c>
      <c r="Z24" s="7">
        <f>'n2_Vero-p16'!BF28</f>
        <v>68.605245825423268</v>
      </c>
      <c r="AA24" s="7">
        <f>'n2_Vero-p16'!BG28</f>
        <v>4.6081340092655525</v>
      </c>
      <c r="AB24" s="9">
        <f>'n2_Vero-p16'!BH28</f>
        <v>50.769051954592989</v>
      </c>
      <c r="AC24" s="9">
        <f>'n2_Vero-p16'!BI28</f>
        <v>51.24559296424006</v>
      </c>
      <c r="AD24" s="9">
        <f>'n2_Vero-p16'!BJ28</f>
        <v>51.257215915694864</v>
      </c>
      <c r="AE24" s="7">
        <f>'n2_Vero-p16'!BK28</f>
        <v>51.090620278175976</v>
      </c>
      <c r="AF24" s="7">
        <f>'n2_Vero-p16'!BL28</f>
        <v>0.27854696785121796</v>
      </c>
      <c r="AG24" s="9">
        <f>'n2_Vero-p16'!BM28</f>
        <v>79.756692882879378</v>
      </c>
      <c r="AH24" s="9">
        <f>'n2_Vero-p16'!BN28</f>
        <v>86.149316183022734</v>
      </c>
      <c r="AI24" s="9">
        <f>'n2_Vero-p16'!BO28</f>
        <v>86.765332610127459</v>
      </c>
      <c r="AJ24" s="7">
        <f>'n2_Vero-p16'!BP28</f>
        <v>84.223780558676523</v>
      </c>
      <c r="AK24" s="7">
        <f>'n2_Vero-p16'!BQ28</f>
        <v>3.8808534225167248</v>
      </c>
      <c r="AL24" s="9">
        <f>'n2_Vero-p16'!BR28</f>
        <v>80.884119173995572</v>
      </c>
      <c r="AM24" s="9">
        <f>'n2_Vero-p16'!BS28</f>
        <v>79.403355158653284</v>
      </c>
      <c r="AN24" s="9">
        <f>'n2_Vero-p16'!BT28</f>
        <v>78.801286273294323</v>
      </c>
      <c r="AO24" s="7">
        <f>'n2_Vero-p16'!BU28</f>
        <v>79.696253535314398</v>
      </c>
      <c r="AP24" s="7">
        <f>'n2_Vero-p16'!BV28</f>
        <v>1.0718630123989394</v>
      </c>
      <c r="AQ24" s="9">
        <f>'n2_Vero-p16'!BW28</f>
        <v>116.58550894690526</v>
      </c>
      <c r="AR24" s="9">
        <f>'n2_Vero-p16'!BX28</f>
        <v>111.6221765913758</v>
      </c>
      <c r="AS24" s="9">
        <f>'n2_Vero-p16'!BY28</f>
        <v>112.32619536520978</v>
      </c>
      <c r="AT24" s="7">
        <f>'n2_Vero-p16'!BZ28</f>
        <v>113.51129363449695</v>
      </c>
      <c r="AU24" s="7">
        <f>'n2_Vero-p16'!CA28</f>
        <v>2.6855186554485115</v>
      </c>
      <c r="AV24" s="49"/>
      <c r="AW24" s="49"/>
      <c r="AX24" s="49"/>
      <c r="AY24" s="49"/>
      <c r="BA24" s="10" t="s">
        <v>32</v>
      </c>
      <c r="BB24" s="5">
        <v>0.313</v>
      </c>
      <c r="BC24" s="12"/>
      <c r="BD24" s="24"/>
      <c r="BE24" s="24"/>
      <c r="BF24" s="25"/>
      <c r="BG24" s="25"/>
      <c r="BH24" s="12"/>
      <c r="BI24" s="12"/>
    </row>
    <row r="25" spans="1:61" x14ac:dyDescent="0.15">
      <c r="A25" s="43"/>
      <c r="B25" s="5">
        <f>'n2_Vero-p16'!AH29</f>
        <v>0.15625</v>
      </c>
      <c r="C25" s="9">
        <f>'n2_Vero-p16'!AI29</f>
        <v>82.406725814575182</v>
      </c>
      <c r="D25" s="9">
        <f>'n2_Vero-p16'!AJ29</f>
        <v>83.619348339855094</v>
      </c>
      <c r="E25" s="9">
        <f>'n2_Vero-p16'!AK29</f>
        <v>83.504629808996143</v>
      </c>
      <c r="F25" s="7">
        <f>'n2_Vero-p16'!AL29</f>
        <v>83.176901321142125</v>
      </c>
      <c r="G25" s="7">
        <f>'n2_Vero-p16'!AM29</f>
        <v>0.6694533729225367</v>
      </c>
      <c r="H25" s="9">
        <f>'n2_Vero-p16'!AN29</f>
        <v>25.070706288016737</v>
      </c>
      <c r="I25" s="9">
        <f>'n2_Vero-p16'!AO29</f>
        <v>23.572507845492229</v>
      </c>
      <c r="J25" s="9">
        <f>'n2_Vero-p16'!AP29</f>
        <v>23.184301266901706</v>
      </c>
      <c r="K25" s="7">
        <f>'n2_Vero-p16'!AQ29</f>
        <v>23.942505133470224</v>
      </c>
      <c r="L25" s="7">
        <f>'n2_Vero-p16'!AR29</f>
        <v>0.99614480410997674</v>
      </c>
      <c r="M25" s="9">
        <f>'n2_Vero-p16'!AS29</f>
        <v>46.945100925961789</v>
      </c>
      <c r="N25" s="9">
        <f>'n2_Vero-p16'!AT29</f>
        <v>46.166363178489789</v>
      </c>
      <c r="O25" s="9">
        <f>'n2_Vero-p16'!AU29</f>
        <v>41.94723180039518</v>
      </c>
      <c r="P25" s="7">
        <f>'n2_Vero-p16'!AV29</f>
        <v>45.019565301615586</v>
      </c>
      <c r="Q25" s="7">
        <f>'n2_Vero-p16'!AW29</f>
        <v>2.689058009206081</v>
      </c>
      <c r="R25" s="9">
        <f>'n2_Vero-p16'!AX29</f>
        <v>77.228700941459067</v>
      </c>
      <c r="S25" s="9">
        <f>'n2_Vero-p16'!AY29</f>
        <v>75.256286079578473</v>
      </c>
      <c r="T25" s="9">
        <f>'n2_Vero-p16'!AZ29</f>
        <v>64.415559257680826</v>
      </c>
      <c r="U25" s="7">
        <f>'n2_Vero-p16'!BA29</f>
        <v>72.300182092906127</v>
      </c>
      <c r="V25" s="7">
        <f>'n2_Vero-p16'!BB29</f>
        <v>6.8991349484670179</v>
      </c>
      <c r="W25" s="9">
        <f>'n2_Vero-p16'!BC29</f>
        <v>76.309325481383894</v>
      </c>
      <c r="X25" s="9">
        <f>'n2_Vero-p16'!BD29</f>
        <v>76.319786137693228</v>
      </c>
      <c r="Y25" s="9">
        <f>'n2_Vero-p16'!BE29</f>
        <v>75.659602495060241</v>
      </c>
      <c r="Z25" s="7">
        <f>'n2_Vero-p16'!BF29</f>
        <v>76.096238038045783</v>
      </c>
      <c r="AA25" s="7">
        <f>'n2_Vero-p16'!BG29</f>
        <v>0.37817364316054308</v>
      </c>
      <c r="AB25" s="9">
        <f>'n2_Vero-p16'!BH29</f>
        <v>70.551315330672963</v>
      </c>
      <c r="AC25" s="9">
        <f>'n2_Vero-p16'!BI29</f>
        <v>75.887412343574454</v>
      </c>
      <c r="AD25" s="9">
        <f>'n2_Vero-p16'!BJ29</f>
        <v>76.763782883266813</v>
      </c>
      <c r="AE25" s="7">
        <f>'n2_Vero-p16'!BK29</f>
        <v>74.400836852504753</v>
      </c>
      <c r="AF25" s="7">
        <f>'n2_Vero-p16'!BL29</f>
        <v>3.3624571805444177</v>
      </c>
      <c r="AG25" s="9">
        <f>'n2_Vero-p16'!BM29</f>
        <v>99.050792297857484</v>
      </c>
      <c r="AH25" s="9">
        <f>'n2_Vero-p16'!BN29</f>
        <v>99.029870985238858</v>
      </c>
      <c r="AI25" s="9">
        <f>'n2_Vero-p16'!BO29</f>
        <v>108.67459610243695</v>
      </c>
      <c r="AJ25" s="7">
        <f>'n2_Vero-p16'!BP29</f>
        <v>102.2517531285111</v>
      </c>
      <c r="AK25" s="7">
        <f>'n2_Vero-p16'!BQ29</f>
        <v>5.5623550161880129</v>
      </c>
      <c r="AL25" s="9">
        <f>'n2_Vero-p16'!BR29</f>
        <v>87.891596606098148</v>
      </c>
      <c r="AM25" s="9">
        <f>'n2_Vero-p16'!BS29</f>
        <v>87.929952345899025</v>
      </c>
      <c r="AN25" s="9">
        <f>'n2_Vero-p16'!BT29</f>
        <v>87.470845763434184</v>
      </c>
      <c r="AO25" s="7">
        <f>'n2_Vero-p16'!BU29</f>
        <v>87.764131571810438</v>
      </c>
      <c r="AP25" s="7">
        <f>'n2_Vero-p16'!BV29</f>
        <v>0.25471594912786472</v>
      </c>
      <c r="AQ25" s="9">
        <f>'n2_Vero-p16'!BW29</f>
        <v>115.07186858316223</v>
      </c>
      <c r="AR25" s="9">
        <f>'n2_Vero-p16'!BX29</f>
        <v>108.71809914931067</v>
      </c>
      <c r="AS25" s="9">
        <f>'n2_Vero-p16'!BY29</f>
        <v>111.11176298034616</v>
      </c>
      <c r="AT25" s="7">
        <f>'n2_Vero-p16'!BZ29</f>
        <v>111.63391023760636</v>
      </c>
      <c r="AU25" s="7">
        <f>'n2_Vero-p16'!CA29</f>
        <v>3.2089055491451961</v>
      </c>
      <c r="AV25" s="49"/>
      <c r="AW25" s="49"/>
      <c r="AX25" s="49"/>
      <c r="AY25" s="49"/>
      <c r="BA25" s="57" t="s">
        <v>33</v>
      </c>
      <c r="BB25" s="5">
        <v>0.313</v>
      </c>
      <c r="BC25" s="24"/>
      <c r="BD25" s="25"/>
      <c r="BE25" s="25"/>
      <c r="BF25" s="12"/>
      <c r="BG25" s="12"/>
      <c r="BH25" s="12"/>
      <c r="BI25" s="12"/>
    </row>
    <row r="26" spans="1:61" x14ac:dyDescent="0.15">
      <c r="A26" s="43"/>
      <c r="B26" s="5">
        <f>'n2_Vero-p16'!AH30</f>
        <v>7.8125E-2</v>
      </c>
      <c r="C26" s="9">
        <f>'n2_Vero-p16'!AI30</f>
        <v>86.933865406222139</v>
      </c>
      <c r="D26" s="9">
        <f>'n2_Vero-p16'!AJ30</f>
        <v>88.659873697260863</v>
      </c>
      <c r="E26" s="9">
        <f>'n2_Vero-p16'!AK30</f>
        <v>81.918561853473321</v>
      </c>
      <c r="F26" s="7">
        <f>'n2_Vero-p16'!AL30</f>
        <v>85.837433652318779</v>
      </c>
      <c r="G26" s="7">
        <f>'n2_Vero-p16'!AM30</f>
        <v>3.5018485528393795</v>
      </c>
      <c r="H26" s="9">
        <f>'n2_Vero-p16'!AN30</f>
        <v>49.17670760528457</v>
      </c>
      <c r="I26" s="9">
        <f>'n2_Vero-p16'!AO30</f>
        <v>41.366084227654873</v>
      </c>
      <c r="J26" s="9">
        <f>'n2_Vero-p16'!AP30</f>
        <v>46.387199256131105</v>
      </c>
      <c r="K26" s="7">
        <f>'n2_Vero-p16'!AQ30</f>
        <v>45.643330363023516</v>
      </c>
      <c r="L26" s="7">
        <f>'n2_Vero-p16'!AR30</f>
        <v>3.9580885644959629</v>
      </c>
      <c r="M26" s="9">
        <f>'n2_Vero-p16'!AS30</f>
        <v>73.015381039091849</v>
      </c>
      <c r="N26" s="9">
        <f>'n2_Vero-p16'!AT30</f>
        <v>67.982643059160822</v>
      </c>
      <c r="O26" s="9">
        <f>'n2_Vero-p16'!AU30</f>
        <v>66.335670838014806</v>
      </c>
      <c r="P26" s="7">
        <f>'n2_Vero-p16'!AV30</f>
        <v>69.111231645422492</v>
      </c>
      <c r="Q26" s="7">
        <f>'n2_Vero-p16'!AW30</f>
        <v>3.4799304936123745</v>
      </c>
      <c r="R26" s="9">
        <f>'n2_Vero-p16'!AX30</f>
        <v>80.512184727441777</v>
      </c>
      <c r="S26" s="9">
        <f>'n2_Vero-p16'!AY30</f>
        <v>81.933090542791831</v>
      </c>
      <c r="T26" s="9">
        <f>'n2_Vero-p16'!AZ30</f>
        <v>80.509395219092639</v>
      </c>
      <c r="U26" s="7">
        <f>'n2_Vero-p16'!BA30</f>
        <v>80.984890163108744</v>
      </c>
      <c r="V26" s="7">
        <f>'n2_Vero-p16'!BB30</f>
        <v>0.82116680118144281</v>
      </c>
      <c r="W26" s="9">
        <f>'n2_Vero-p16'!BC30</f>
        <v>93.049862461741114</v>
      </c>
      <c r="X26" s="9">
        <f>'n2_Vero-p16'!BD30</f>
        <v>94.617798612994449</v>
      </c>
      <c r="Y26" s="9">
        <f>'n2_Vero-p16'!BE30</f>
        <v>90.61252954166828</v>
      </c>
      <c r="Z26" s="7">
        <f>'n2_Vero-p16'!BF30</f>
        <v>92.760063538801276</v>
      </c>
      <c r="AA26" s="7">
        <f>'n2_Vero-p16'!BG30</f>
        <v>2.0182994438965971</v>
      </c>
      <c r="AB26" s="9">
        <f>'n2_Vero-p16'!BH30</f>
        <v>77.455348494827774</v>
      </c>
      <c r="AC26" s="9">
        <f>'n2_Vero-p16'!BI30</f>
        <v>82.678702878617642</v>
      </c>
      <c r="AD26" s="9">
        <f>'n2_Vero-p16'!BJ30</f>
        <v>84.870791522994054</v>
      </c>
      <c r="AE26" s="7">
        <f>'n2_Vero-p16'!BK30</f>
        <v>81.668280965479823</v>
      </c>
      <c r="AF26" s="7">
        <f>'n2_Vero-p16'!BL30</f>
        <v>3.8095817562964558</v>
      </c>
      <c r="AG26" s="9">
        <f>'n2_Vero-p16'!BM30</f>
        <v>114.82313742202936</v>
      </c>
      <c r="AH26" s="9">
        <f>'n2_Vero-p16'!BN30</f>
        <v>115.97380961605516</v>
      </c>
      <c r="AI26" s="9">
        <f>'n2_Vero-p16'!BO30</f>
        <v>121.12277711053423</v>
      </c>
      <c r="AJ26" s="7">
        <f>'n2_Vero-p16'!BP30</f>
        <v>117.30657471620624</v>
      </c>
      <c r="AK26" s="7">
        <f>'n2_Vero-p16'!BQ30</f>
        <v>3.3546329397390089</v>
      </c>
      <c r="AL26" s="9">
        <f>'n2_Vero-p16'!BR30</f>
        <v>92.983611638448707</v>
      </c>
      <c r="AM26" s="9">
        <f>'n2_Vero-p16'!BS30</f>
        <v>89.729185231103017</v>
      </c>
      <c r="AN26" s="9">
        <f>'n2_Vero-p16'!BT30</f>
        <v>93.041726395722748</v>
      </c>
      <c r="AO26" s="7">
        <f>'n2_Vero-p16'!BU30</f>
        <v>91.918174421758138</v>
      </c>
      <c r="AP26" s="7">
        <f>'n2_Vero-p16'!BV30</f>
        <v>1.8959429286919582</v>
      </c>
      <c r="AQ26" s="9">
        <f>'n2_Vero-p16'!BW30</f>
        <v>110.14373716632444</v>
      </c>
      <c r="AR26" s="9">
        <f>'n2_Vero-p16'!BX30</f>
        <v>107.38046347902615</v>
      </c>
      <c r="AS26" s="9">
        <f>'n2_Vero-p16'!BY30</f>
        <v>111.83338222352599</v>
      </c>
      <c r="AT26" s="7">
        <f>'n2_Vero-p16'!BZ30</f>
        <v>109.7858609562922</v>
      </c>
      <c r="AU26" s="7">
        <f>'n2_Vero-p16'!CA30</f>
        <v>2.247927461587627</v>
      </c>
      <c r="AV26" s="49"/>
      <c r="AW26" s="49"/>
      <c r="AX26" s="49"/>
      <c r="AY26" s="49"/>
      <c r="BA26" s="58" t="s">
        <v>34</v>
      </c>
      <c r="BB26" s="7">
        <v>2.5</v>
      </c>
      <c r="BC26" s="12"/>
      <c r="BD26" s="12"/>
      <c r="BE26" s="12"/>
      <c r="BF26" s="12"/>
      <c r="BG26" s="12"/>
      <c r="BH26" s="12"/>
      <c r="BI26" s="12"/>
    </row>
    <row r="27" spans="1:61" x14ac:dyDescent="0.15">
      <c r="A27" s="43"/>
      <c r="B27" s="5">
        <f>'n2_Vero-p16'!AH31</f>
        <v>3.90625E-2</v>
      </c>
      <c r="C27" s="9">
        <f>'n2_Vero-p16'!AI31</f>
        <v>97.690906977645184</v>
      </c>
      <c r="D27" s="9">
        <f>'n2_Vero-p16'!AJ31</f>
        <v>104.33923520979427</v>
      </c>
      <c r="E27" s="9">
        <f>'n2_Vero-p16'!AK31</f>
        <v>98.039595521289357</v>
      </c>
      <c r="F27" s="7">
        <f>'n2_Vero-p16'!AL31</f>
        <v>100.02324590290959</v>
      </c>
      <c r="G27" s="7">
        <f>'n2_Vero-p16'!AM31</f>
        <v>3.7418202385970187</v>
      </c>
      <c r="H27" s="9">
        <f>'n2_Vero-p16'!AN31</f>
        <v>95.622021618689701</v>
      </c>
      <c r="I27" s="9">
        <f>'n2_Vero-p16'!AO31</f>
        <v>94.680562550850397</v>
      </c>
      <c r="J27" s="9">
        <f>'n2_Vero-p16'!AP31</f>
        <v>93.701910038355734</v>
      </c>
      <c r="K27" s="7">
        <f>'n2_Vero-p16'!AQ31</f>
        <v>94.668164735965277</v>
      </c>
      <c r="L27" s="7">
        <f>'n2_Vero-p16'!AR31</f>
        <v>0.96011582613432345</v>
      </c>
      <c r="M27" s="9">
        <f>'n2_Vero-p16'!AS31</f>
        <v>89.148037658362696</v>
      </c>
      <c r="N27" s="9">
        <f>'n2_Vero-p16'!AT31</f>
        <v>88.167060555577066</v>
      </c>
      <c r="O27" s="9">
        <f>'n2_Vero-p16'!AU31</f>
        <v>86.306226027662632</v>
      </c>
      <c r="P27" s="7">
        <f>'n2_Vero-p16'!AV31</f>
        <v>87.873774747200798</v>
      </c>
      <c r="Q27" s="7">
        <f>'n2_Vero-p16'!AW31</f>
        <v>1.4434284742035992</v>
      </c>
      <c r="R27" s="9">
        <f>'n2_Vero-p16'!AX31</f>
        <v>87.114021153771645</v>
      </c>
      <c r="S27" s="9">
        <f>'n2_Vero-p16'!AY31</f>
        <v>84.32451280461818</v>
      </c>
      <c r="T27" s="9">
        <f>'n2_Vero-p16'!AZ31</f>
        <v>87.519662159544382</v>
      </c>
      <c r="U27" s="7">
        <f>'n2_Vero-p16'!BA31</f>
        <v>86.319398705978074</v>
      </c>
      <c r="V27" s="7">
        <f>'n2_Vero-p16'!BB31</f>
        <v>1.7394865552726819</v>
      </c>
      <c r="W27" s="9">
        <f>'n2_Vero-p16'!BC31</f>
        <v>95.536011777924131</v>
      </c>
      <c r="X27" s="9">
        <f>'n2_Vero-p16'!BD31</f>
        <v>93.785595288830336</v>
      </c>
      <c r="Y27" s="9">
        <f>'n2_Vero-p16'!BE31</f>
        <v>92.996164426019902</v>
      </c>
      <c r="Z27" s="7">
        <f>'n2_Vero-p16'!BF31</f>
        <v>94.10592383092478</v>
      </c>
      <c r="AA27" s="7">
        <f>'n2_Vero-p16'!BG31</f>
        <v>1.2998707335362232</v>
      </c>
      <c r="AB27" s="9">
        <f>'n2_Vero-p16'!BH31</f>
        <v>91.49587385223353</v>
      </c>
      <c r="AC27" s="9">
        <f>'n2_Vero-p16'!BI31</f>
        <v>95.924218356514643</v>
      </c>
      <c r="AD27" s="9">
        <f>'n2_Vero-p16'!BJ31</f>
        <v>94.785169113943653</v>
      </c>
      <c r="AE27" s="7">
        <f>'n2_Vero-p16'!BK31</f>
        <v>94.068420440897285</v>
      </c>
      <c r="AF27" s="7">
        <f>'n2_Vero-p16'!BL31</f>
        <v>2.2995337043375756</v>
      </c>
      <c r="AG27" s="9">
        <f>'n2_Vero-p16'!BM31</f>
        <v>118.21703924683274</v>
      </c>
      <c r="AH27" s="9">
        <f>'n2_Vero-p16'!BN31</f>
        <v>112.44043237379411</v>
      </c>
      <c r="AI27" s="9">
        <f>'n2_Vero-p16'!BO31</f>
        <v>115.17182596567352</v>
      </c>
      <c r="AJ27" s="7">
        <f>'n2_Vero-p16'!BP31</f>
        <v>115.27643252876679</v>
      </c>
      <c r="AK27" s="7">
        <f>'n2_Vero-p16'!BQ31</f>
        <v>2.8897238001565007</v>
      </c>
      <c r="AL27" s="9">
        <f>'n2_Vero-p16'!BR31</f>
        <v>96.470497074890531</v>
      </c>
      <c r="AM27" s="9">
        <f>'n2_Vero-p16'!BS31</f>
        <v>96.470497074890531</v>
      </c>
      <c r="AN27" s="9">
        <f>'n2_Vero-p16'!BT31</f>
        <v>95.110611754678231</v>
      </c>
      <c r="AO27" s="7">
        <f>'n2_Vero-p16'!BU31</f>
        <v>96.017201968153088</v>
      </c>
      <c r="AP27" s="7">
        <f>'n2_Vero-p16'!BV31</f>
        <v>0.78513015569159161</v>
      </c>
      <c r="AQ27" s="9">
        <f>'n2_Vero-p16'!BW31</f>
        <v>108.31328835435612</v>
      </c>
      <c r="AR27" s="9">
        <f>'n2_Vero-p16'!BX31</f>
        <v>93.2120856556175</v>
      </c>
      <c r="AS27" s="9">
        <f>'n2_Vero-p16'!BY31</f>
        <v>103.20915224405987</v>
      </c>
      <c r="AT27" s="7">
        <f>'n2_Vero-p16'!BZ31</f>
        <v>101.57817541801116</v>
      </c>
      <c r="AU27" s="7">
        <f>'n2_Vero-p16'!CA31</f>
        <v>7.6815782748357488</v>
      </c>
      <c r="AV27" s="49"/>
      <c r="AW27" s="49"/>
      <c r="AX27" s="49"/>
      <c r="AY27" s="49"/>
      <c r="BA27" s="30"/>
      <c r="BB27" s="12"/>
      <c r="BC27" s="12"/>
      <c r="BD27" s="12"/>
      <c r="BE27" s="12"/>
      <c r="BF27" s="12"/>
      <c r="BG27" s="12"/>
      <c r="BH27" s="12"/>
      <c r="BI27" s="12"/>
    </row>
    <row r="28" spans="1:61" x14ac:dyDescent="0.15">
      <c r="A28" s="43"/>
      <c r="B28" s="8" t="str">
        <f>'n2_Vero-p16'!AH32</f>
        <v>0.1% Acetic acid</v>
      </c>
      <c r="C28" s="9">
        <f>'n2_Vero-p16'!AI32</f>
        <v>0.86036666666666672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46">
        <f>'n2_Vero-p16'!BW32</f>
        <v>0.5681666666666666</v>
      </c>
      <c r="AR28" s="22"/>
      <c r="AS28" s="22"/>
      <c r="AT28" s="22"/>
      <c r="AU28" s="22"/>
      <c r="AV28" s="53"/>
      <c r="AW28" s="53"/>
      <c r="AX28" s="53"/>
      <c r="AY28" s="53"/>
    </row>
    <row r="29" spans="1:61" x14ac:dyDescent="0.15">
      <c r="BA29" s="55" t="s">
        <v>44</v>
      </c>
    </row>
    <row r="30" spans="1:61" x14ac:dyDescent="0.15">
      <c r="A30" s="43" t="s">
        <v>43</v>
      </c>
      <c r="B30" s="36" t="str">
        <f>'n3_Vero-p19'!AH21</f>
        <v>Conc. (% propolis-loaded CS NP)</v>
      </c>
      <c r="C30" s="34" t="str">
        <f>'n3_Vero-p19'!AI21</f>
        <v>Vero  (%Viability)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54"/>
      <c r="AW30" s="54"/>
      <c r="AX30" s="54"/>
      <c r="AY30" s="54"/>
    </row>
    <row r="31" spans="1:61" x14ac:dyDescent="0.15">
      <c r="A31" s="43"/>
      <c r="B31" s="37"/>
      <c r="C31" s="34" t="str">
        <f>'n3_Vero-p19'!AI22</f>
        <v>C1</v>
      </c>
      <c r="D31" s="34"/>
      <c r="E31" s="34"/>
      <c r="F31" s="34"/>
      <c r="G31" s="34"/>
      <c r="H31" s="34" t="str">
        <f>'n3_Vero-p19'!AN22</f>
        <v>C2</v>
      </c>
      <c r="I31" s="34"/>
      <c r="J31" s="34"/>
      <c r="K31" s="34"/>
      <c r="L31" s="34"/>
      <c r="M31" s="34" t="str">
        <f>'n3_Vero-p19'!AS22</f>
        <v>C5</v>
      </c>
      <c r="N31" s="34"/>
      <c r="O31" s="34"/>
      <c r="P31" s="34"/>
      <c r="Q31" s="34"/>
      <c r="R31" s="34" t="str">
        <f>'n3_Vero-p19'!AX22</f>
        <v>C6</v>
      </c>
      <c r="S31" s="34"/>
      <c r="T31" s="34"/>
      <c r="U31" s="34"/>
      <c r="V31" s="34"/>
      <c r="W31" s="34" t="str">
        <f>'n3_Vero-p19'!BC22</f>
        <v>C7</v>
      </c>
      <c r="X31" s="34"/>
      <c r="Y31" s="34"/>
      <c r="Z31" s="34"/>
      <c r="AA31" s="34"/>
      <c r="AB31" s="34" t="str">
        <f>'n3_Vero-p19'!BH22</f>
        <v>C8</v>
      </c>
      <c r="AC31" s="34"/>
      <c r="AD31" s="34"/>
      <c r="AE31" s="34"/>
      <c r="AF31" s="34"/>
      <c r="AG31" s="34" t="str">
        <f>'n3_Vero-p19'!BM22</f>
        <v>C9</v>
      </c>
      <c r="AH31" s="34"/>
      <c r="AI31" s="34"/>
      <c r="AJ31" s="34"/>
      <c r="AK31" s="34"/>
      <c r="AL31" s="34" t="str">
        <f>'n3_Vero-p19'!BR22</f>
        <v>C10</v>
      </c>
      <c r="AM31" s="34"/>
      <c r="AN31" s="34"/>
      <c r="AO31" s="34"/>
      <c r="AP31" s="34"/>
      <c r="AQ31" s="34" t="str">
        <f>'n3_Vero-p19'!BW22</f>
        <v>C11</v>
      </c>
      <c r="AR31" s="34"/>
      <c r="AS31" s="34"/>
      <c r="AT31" s="34"/>
      <c r="AU31" s="34"/>
      <c r="AV31" s="51"/>
      <c r="AW31" s="51"/>
      <c r="AX31" s="51"/>
      <c r="AY31" s="51"/>
    </row>
    <row r="32" spans="1:61" x14ac:dyDescent="0.15">
      <c r="A32" s="43"/>
      <c r="B32" s="38"/>
      <c r="C32" s="8">
        <f>'n3_Vero-p19'!AI23</f>
        <v>1</v>
      </c>
      <c r="D32" s="8">
        <f>'n3_Vero-p19'!AJ23</f>
        <v>2</v>
      </c>
      <c r="E32" s="8">
        <f>'n3_Vero-p19'!AK23</f>
        <v>3</v>
      </c>
      <c r="F32" s="8" t="str">
        <f>'n3_Vero-p19'!AL23</f>
        <v>Mean</v>
      </c>
      <c r="G32" s="8" t="str">
        <f>'n3_Vero-p19'!AM23</f>
        <v>SD</v>
      </c>
      <c r="H32" s="8">
        <f>'n3_Vero-p19'!AN23</f>
        <v>1</v>
      </c>
      <c r="I32" s="8">
        <f>'n3_Vero-p19'!AO23</f>
        <v>2</v>
      </c>
      <c r="J32" s="8">
        <f>'n3_Vero-p19'!AP23</f>
        <v>3</v>
      </c>
      <c r="K32" s="8" t="str">
        <f>'n3_Vero-p19'!AQ23</f>
        <v>Mean</v>
      </c>
      <c r="L32" s="8" t="str">
        <f>'n3_Vero-p19'!AR23</f>
        <v>SD</v>
      </c>
      <c r="M32" s="8">
        <f>'n3_Vero-p19'!AS23</f>
        <v>1</v>
      </c>
      <c r="N32" s="8">
        <f>'n3_Vero-p19'!AT23</f>
        <v>2</v>
      </c>
      <c r="O32" s="8">
        <f>'n3_Vero-p19'!AU23</f>
        <v>3</v>
      </c>
      <c r="P32" s="8" t="str">
        <f>'n3_Vero-p19'!AV23</f>
        <v>Mean</v>
      </c>
      <c r="Q32" s="8" t="str">
        <f>'n3_Vero-p19'!AW23</f>
        <v>SD</v>
      </c>
      <c r="R32" s="8">
        <f>'n3_Vero-p19'!AX23</f>
        <v>1</v>
      </c>
      <c r="S32" s="8">
        <f>'n3_Vero-p19'!AY23</f>
        <v>2</v>
      </c>
      <c r="T32" s="8">
        <f>'n3_Vero-p19'!AZ23</f>
        <v>3</v>
      </c>
      <c r="U32" s="8" t="str">
        <f>'n3_Vero-p19'!BA23</f>
        <v>Mean</v>
      </c>
      <c r="V32" s="8" t="str">
        <f>'n3_Vero-p19'!BB23</f>
        <v>SD</v>
      </c>
      <c r="W32" s="8">
        <f>'n3_Vero-p19'!BC23</f>
        <v>1</v>
      </c>
      <c r="X32" s="8">
        <f>'n3_Vero-p19'!BD23</f>
        <v>2</v>
      </c>
      <c r="Y32" s="8">
        <f>'n3_Vero-p19'!BE23</f>
        <v>3</v>
      </c>
      <c r="Z32" s="8" t="str">
        <f>'n3_Vero-p19'!BF23</f>
        <v>Mean</v>
      </c>
      <c r="AA32" s="8" t="str">
        <f>'n3_Vero-p19'!BG23</f>
        <v>SD</v>
      </c>
      <c r="AB32" s="8">
        <f>'n3_Vero-p19'!BH23</f>
        <v>1</v>
      </c>
      <c r="AC32" s="8">
        <f>'n3_Vero-p19'!BI23</f>
        <v>2</v>
      </c>
      <c r="AD32" s="8">
        <f>'n3_Vero-p19'!BJ23</f>
        <v>3</v>
      </c>
      <c r="AE32" s="8" t="str">
        <f>'n3_Vero-p19'!BK23</f>
        <v>Mean</v>
      </c>
      <c r="AF32" s="8" t="str">
        <f>'n3_Vero-p19'!BL23</f>
        <v>SD</v>
      </c>
      <c r="AG32" s="8">
        <f>'n3_Vero-p19'!BM23</f>
        <v>1</v>
      </c>
      <c r="AH32" s="8">
        <f>'n3_Vero-p19'!BN23</f>
        <v>2</v>
      </c>
      <c r="AI32" s="8">
        <f>'n3_Vero-p19'!BO23</f>
        <v>3</v>
      </c>
      <c r="AJ32" s="8" t="str">
        <f>'n3_Vero-p19'!BP23</f>
        <v>Mean</v>
      </c>
      <c r="AK32" s="8" t="str">
        <f>'n3_Vero-p19'!BQ23</f>
        <v>SD</v>
      </c>
      <c r="AL32" s="8">
        <f>'n3_Vero-p19'!BR23</f>
        <v>1</v>
      </c>
      <c r="AM32" s="8">
        <f>'n3_Vero-p19'!BS23</f>
        <v>2</v>
      </c>
      <c r="AN32" s="8">
        <f>'n3_Vero-p19'!BT23</f>
        <v>3</v>
      </c>
      <c r="AO32" s="8" t="str">
        <f>'n3_Vero-p19'!BU23</f>
        <v>Mean</v>
      </c>
      <c r="AP32" s="8" t="str">
        <f>'n3_Vero-p19'!BV23</f>
        <v>SD</v>
      </c>
      <c r="AQ32" s="8">
        <f>'n3_Vero-p19'!BW23</f>
        <v>1</v>
      </c>
      <c r="AR32" s="8">
        <f>'n3_Vero-p19'!BX23</f>
        <v>2</v>
      </c>
      <c r="AS32" s="8">
        <f>'n3_Vero-p19'!BY23</f>
        <v>3</v>
      </c>
      <c r="AT32" s="8" t="str">
        <f>'n3_Vero-p19'!BZ23</f>
        <v>Mean</v>
      </c>
      <c r="AU32" s="8" t="str">
        <f>'n3_Vero-p19'!CA23</f>
        <v>SD</v>
      </c>
      <c r="AV32" s="52"/>
      <c r="AW32" s="52"/>
      <c r="AX32" s="52"/>
      <c r="AY32" s="52"/>
    </row>
    <row r="33" spans="1:51" x14ac:dyDescent="0.15">
      <c r="A33" s="43"/>
      <c r="B33" s="4">
        <f>'n3_Vero-p19'!AH24</f>
        <v>5</v>
      </c>
      <c r="C33" s="9">
        <f>'n3_Vero-p19'!AI24</f>
        <v>2.3584905660377382</v>
      </c>
      <c r="D33" s="9">
        <f>'n3_Vero-p19'!AJ24</f>
        <v>2.3879716981132084</v>
      </c>
      <c r="E33" s="9">
        <f>'n3_Vero-p19'!AK24</f>
        <v>2.063679245283021</v>
      </c>
      <c r="F33" s="7">
        <f>'n3_Vero-p19'!AL24</f>
        <v>2.2700471698113227</v>
      </c>
      <c r="G33" s="7">
        <f>'n3_Vero-p19'!AM24</f>
        <v>0.17932672553945186</v>
      </c>
      <c r="H33" s="9">
        <f>'n3_Vero-p19'!AN24</f>
        <v>1.3968160377358549</v>
      </c>
      <c r="I33" s="9">
        <f>'n3_Vero-p19'!AO24</f>
        <v>1.1261792452830242</v>
      </c>
      <c r="J33" s="9">
        <f>'n3_Vero-p19'!AP24</f>
        <v>1.6804245283018857</v>
      </c>
      <c r="K33" s="7">
        <f>'n3_Vero-p19'!AQ24</f>
        <v>1.4011399371069218</v>
      </c>
      <c r="L33" s="7">
        <f>'n3_Vero-p19'!AR24</f>
        <v>0.27714793976591645</v>
      </c>
      <c r="M33" s="9">
        <f>'n3_Vero-p19'!AS24</f>
        <v>2.8301886792452864</v>
      </c>
      <c r="N33" s="9">
        <f>'n3_Vero-p19'!AT24</f>
        <v>3.0955188679245271</v>
      </c>
      <c r="O33" s="9">
        <f>'n3_Vero-p19'!AU24</f>
        <v>3.0660377358490547</v>
      </c>
      <c r="P33" s="7">
        <f>'n3_Vero-p19'!AV24</f>
        <v>2.9972484276729561</v>
      </c>
      <c r="Q33" s="7">
        <f>'n3_Vero-p19'!AW24</f>
        <v>0.14542697117677339</v>
      </c>
      <c r="R33" s="9">
        <f>'n3_Vero-p19'!AX24</f>
        <v>3.6261792452830162</v>
      </c>
      <c r="S33" s="9">
        <f>'n3_Vero-p19'!AY24</f>
        <v>4.5106132075471645</v>
      </c>
      <c r="T33" s="9">
        <f>'n3_Vero-p19'!AZ24</f>
        <v>3.2724056603773621</v>
      </c>
      <c r="U33" s="7">
        <f>'n3_Vero-p19'!BA24</f>
        <v>3.8030660377358476</v>
      </c>
      <c r="V33" s="7">
        <f>'n3_Vero-p19'!BB24</f>
        <v>0.63777440014103148</v>
      </c>
      <c r="W33" s="9">
        <f>'n3_Vero-p19'!BC24</f>
        <v>12.558962264150948</v>
      </c>
      <c r="X33" s="9">
        <f>'n3_Vero-p19'!BD24</f>
        <v>10.112028301886792</v>
      </c>
      <c r="Y33" s="9">
        <f>'n3_Vero-p19'!BE24</f>
        <v>8.1073113207547163</v>
      </c>
      <c r="Z33" s="7">
        <f>'n3_Vero-p19'!BF24</f>
        <v>10.259433962264152</v>
      </c>
      <c r="AA33" s="7">
        <f>'n3_Vero-p19'!BG24</f>
        <v>2.2294832028956031</v>
      </c>
      <c r="AB33" s="9">
        <f>'n3_Vero-p19'!BH24</f>
        <v>2.2110849056603752</v>
      </c>
      <c r="AC33" s="9">
        <f>'n3_Vero-p19'!BI24</f>
        <v>2.8301886792452824</v>
      </c>
      <c r="AD33" s="9">
        <f>'n3_Vero-p19'!BJ24</f>
        <v>2.9481132075471703</v>
      </c>
      <c r="AE33" s="7">
        <f>'n3_Vero-p19'!BK24</f>
        <v>2.6631289308176096</v>
      </c>
      <c r="AF33" s="7">
        <f>'n3_Vero-p19'!BL24</f>
        <v>0.39589695515887824</v>
      </c>
      <c r="AG33" s="9">
        <f>'n3_Vero-p19'!BM24</f>
        <v>1.7688679245283014</v>
      </c>
      <c r="AH33" s="9">
        <f>'n3_Vero-p19'!BN24</f>
        <v>0.17688679245282707</v>
      </c>
      <c r="AI33" s="9">
        <f>'n3_Vero-p19'!BO24</f>
        <v>5.8962264150943036E-2</v>
      </c>
      <c r="AJ33" s="7">
        <f>'n3_Vero-p19'!BP24</f>
        <v>0.6682389937106904</v>
      </c>
      <c r="AK33" s="7">
        <f>'n3_Vero-p19'!BQ24</f>
        <v>0.95499454506732318</v>
      </c>
      <c r="AL33" s="9">
        <f>'n3_Vero-p19'!BR24</f>
        <v>1.8867924528301876</v>
      </c>
      <c r="AM33" s="9">
        <f>'n3_Vero-p19'!BS24</f>
        <v>3.7735849056603792</v>
      </c>
      <c r="AN33" s="9">
        <f>'n3_Vero-p19'!BT24</f>
        <v>2.2110849056603774</v>
      </c>
      <c r="AO33" s="7">
        <f>'n3_Vero-p19'!BU24</f>
        <v>2.6238207547169812</v>
      </c>
      <c r="AP33" s="7">
        <f>'n3_Vero-p19'!BV24</f>
        <v>1.0088407212422592</v>
      </c>
      <c r="AQ33" s="9">
        <f>'n3_Vero-p19'!BW24</f>
        <v>52.08197315923104</v>
      </c>
      <c r="AR33" s="9">
        <f>'n3_Vero-p19'!BX24</f>
        <v>53.49836779107725</v>
      </c>
      <c r="AS33" s="9">
        <f>'n3_Vero-p19'!BY24</f>
        <v>55.223068552774755</v>
      </c>
      <c r="AT33" s="7">
        <f>'n3_Vero-p19'!BZ24</f>
        <v>53.601136501027675</v>
      </c>
      <c r="AU33" s="7">
        <f>'n3_Vero-p19'!CA24</f>
        <v>1.573067425015229</v>
      </c>
      <c r="AV33" s="49"/>
      <c r="AW33" s="49"/>
      <c r="AX33" s="49"/>
      <c r="AY33" s="49"/>
    </row>
    <row r="34" spans="1:51" x14ac:dyDescent="0.15">
      <c r="A34" s="43"/>
      <c r="B34" s="4">
        <f>'n3_Vero-p19'!AH25</f>
        <v>2.5</v>
      </c>
      <c r="C34" s="9">
        <f>'n3_Vero-p19'!AI25</f>
        <v>1.9457547169811327</v>
      </c>
      <c r="D34" s="9">
        <f>'n3_Vero-p19'!AJ25</f>
        <v>1.7688679245283014</v>
      </c>
      <c r="E34" s="9">
        <f>'n3_Vero-p19'!AK25</f>
        <v>2.0047169811320735</v>
      </c>
      <c r="F34" s="7">
        <f>'n3_Vero-p19'!AL25</f>
        <v>1.9064465408805027</v>
      </c>
      <c r="G34" s="7">
        <f>'n3_Vero-p19'!AM25</f>
        <v>0.12273974053455929</v>
      </c>
      <c r="H34" s="9">
        <f>'n3_Vero-p19'!AN25</f>
        <v>5.0117924528301927</v>
      </c>
      <c r="I34" s="9">
        <f>'n3_Vero-p19'!AO25</f>
        <v>2.6238207547169825</v>
      </c>
      <c r="J34" s="9">
        <f>'n3_Vero-p19'!AP25</f>
        <v>2.3879716981132084</v>
      </c>
      <c r="K34" s="7">
        <f>'n3_Vero-p19'!AQ25</f>
        <v>3.3411949685534612</v>
      </c>
      <c r="L34" s="7">
        <f>'n3_Vero-p19'!AR25</f>
        <v>1.4515778174899994</v>
      </c>
      <c r="M34" s="9">
        <f>'n3_Vero-p19'!AS25</f>
        <v>4.0978773584905648</v>
      </c>
      <c r="N34" s="9">
        <f>'n3_Vero-p19'!AT25</f>
        <v>2.0341981132075482</v>
      </c>
      <c r="O34" s="9">
        <f>'n3_Vero-p19'!AU25</f>
        <v>2.8596698113207548</v>
      </c>
      <c r="P34" s="7">
        <f>'n3_Vero-p19'!AV25</f>
        <v>2.9972484276729561</v>
      </c>
      <c r="Q34" s="7">
        <f>'n3_Vero-p19'!AW25</f>
        <v>1.0386957752927497</v>
      </c>
      <c r="R34" s="9">
        <f>'n3_Vero-p19'!AX25</f>
        <v>5.2181603773584886</v>
      </c>
      <c r="S34" s="9">
        <f>'n3_Vero-p19'!AY25</f>
        <v>4.0094339622641515</v>
      </c>
      <c r="T34" s="9">
        <f>'n3_Vero-p19'!AZ25</f>
        <v>1.7688679245283037</v>
      </c>
      <c r="U34" s="7">
        <f>'n3_Vero-p19'!BA25</f>
        <v>3.6654874213836481</v>
      </c>
      <c r="V34" s="7">
        <f>'n3_Vero-p19'!BB25</f>
        <v>1.7501797117797844</v>
      </c>
      <c r="W34" s="9">
        <f>'n3_Vero-p19'!BC25</f>
        <v>12.558962264150944</v>
      </c>
      <c r="X34" s="9">
        <f>'n3_Vero-p19'!BD25</f>
        <v>12.146226415094336</v>
      </c>
      <c r="Y34" s="9">
        <f>'n3_Vero-p19'!BE25</f>
        <v>12.470518867924522</v>
      </c>
      <c r="Z34" s="7">
        <f>'n3_Vero-p19'!BF25</f>
        <v>12.391902515723269</v>
      </c>
      <c r="AA34" s="7">
        <f>'n3_Vero-p19'!BG25</f>
        <v>0.21730880883938758</v>
      </c>
      <c r="AB34" s="9">
        <f>'n3_Vero-p19'!BH25</f>
        <v>2.6238207547169807</v>
      </c>
      <c r="AC34" s="9">
        <f>'n3_Vero-p19'!BI25</f>
        <v>2.27004716981132</v>
      </c>
      <c r="AD34" s="9">
        <f>'n3_Vero-p19'!BJ25</f>
        <v>2.0047169811320757</v>
      </c>
      <c r="AE34" s="7">
        <f>'n3_Vero-p19'!BK25</f>
        <v>2.299528301886792</v>
      </c>
      <c r="AF34" s="7">
        <f>'n3_Vero-p19'!BL25</f>
        <v>0.31060299978928901</v>
      </c>
      <c r="AG34" s="9">
        <f>'n3_Vero-p19'!BM25</f>
        <v>1.7099056603773584</v>
      </c>
      <c r="AH34" s="9">
        <f>'n3_Vero-p19'!BN25</f>
        <v>1.8573113207547169</v>
      </c>
      <c r="AI34" s="9">
        <f>'n3_Vero-p19'!BO25</f>
        <v>1.8867924528301896</v>
      </c>
      <c r="AJ34" s="7">
        <f>'n3_Vero-p19'!BP25</f>
        <v>1.8180031446540881</v>
      </c>
      <c r="AK34" s="7">
        <f>'n3_Vero-p19'!BQ25</f>
        <v>9.4768580591519228E-2</v>
      </c>
      <c r="AL34" s="9">
        <f>'n3_Vero-p19'!BR25</f>
        <v>5.247641509433957</v>
      </c>
      <c r="AM34" s="9">
        <f>'n3_Vero-p19'!BS25</f>
        <v>25.368514150943394</v>
      </c>
      <c r="AN34" s="9">
        <f>'n3_Vero-p19'!BT25</f>
        <v>24.316037735849061</v>
      </c>
      <c r="AO34" s="7">
        <f>'n3_Vero-p19'!BU25</f>
        <v>18.310731132075471</v>
      </c>
      <c r="AP34" s="7">
        <f>'n3_Vero-p19'!BV25</f>
        <v>11.325200197698752</v>
      </c>
      <c r="AQ34" s="9">
        <f>'n3_Vero-p19'!BW25</f>
        <v>115.66920565832429</v>
      </c>
      <c r="AR34" s="9">
        <f>'n3_Vero-p19'!BX25</f>
        <v>105.89408777656872</v>
      </c>
      <c r="AS34" s="9">
        <f>'n3_Vero-p19'!BY25</f>
        <v>115.08886470801596</v>
      </c>
      <c r="AT34" s="7">
        <f>'n3_Vero-p19'!BZ25</f>
        <v>112.21738604763634</v>
      </c>
      <c r="AU34" s="7">
        <f>'n3_Vero-p19'!CA25</f>
        <v>5.4838193509009816</v>
      </c>
      <c r="AV34" s="49"/>
      <c r="AW34" s="49"/>
      <c r="AX34" s="49"/>
      <c r="AY34" s="49"/>
    </row>
    <row r="35" spans="1:51" x14ac:dyDescent="0.15">
      <c r="A35" s="43"/>
      <c r="B35" s="4">
        <f>'n3_Vero-p19'!AH26</f>
        <v>1.25</v>
      </c>
      <c r="C35" s="20">
        <f>'n3_Vero-p19'!AI26</f>
        <v>2.2405660377358481</v>
      </c>
      <c r="D35" s="20">
        <f>'n3_Vero-p19'!AJ26</f>
        <v>2.0341981132075482</v>
      </c>
      <c r="E35" s="20">
        <f>'n3_Vero-p19'!AK26</f>
        <v>2.034198113207546</v>
      </c>
      <c r="F35" s="20">
        <f>'n3_Vero-p19'!AL26</f>
        <v>2.1029874213836472</v>
      </c>
      <c r="G35" s="20">
        <f>'n3_Vero-p19'!AM26</f>
        <v>0.11914657677851896</v>
      </c>
      <c r="H35" s="20">
        <f>'n3_Vero-p19'!AN26</f>
        <v>3.0365566037735858</v>
      </c>
      <c r="I35" s="20">
        <f>'n3_Vero-p19'!AO26</f>
        <v>2.6238207547169785</v>
      </c>
      <c r="J35" s="20">
        <f>'n3_Vero-p19'!AP26</f>
        <v>2.181603773584905</v>
      </c>
      <c r="K35" s="20">
        <f>'n3_Vero-p19'!AQ26</f>
        <v>2.613993710691823</v>
      </c>
      <c r="L35" s="20">
        <f>'n3_Vero-p19'!AR26</f>
        <v>0.4275611225984115</v>
      </c>
      <c r="M35" s="9">
        <f>'n3_Vero-p19'!AS26</f>
        <v>2.3290094339622653</v>
      </c>
      <c r="N35" s="9">
        <f>'n3_Vero-p19'!AT26</f>
        <v>1.3266509433962275</v>
      </c>
      <c r="O35" s="9">
        <f>'n3_Vero-p19'!AU26</f>
        <v>1.5035377358490567</v>
      </c>
      <c r="P35" s="7">
        <f>'n3_Vero-p19'!AV26</f>
        <v>1.7197327044025166</v>
      </c>
      <c r="Q35" s="7">
        <f>'n3_Vero-p19'!AW26</f>
        <v>0.53501012534654813</v>
      </c>
      <c r="R35" s="9">
        <f>'n3_Vero-p19'!AX26</f>
        <v>3.2429245283018853</v>
      </c>
      <c r="S35" s="9">
        <f>'n3_Vero-p19'!AY26</f>
        <v>1.7393867924528308</v>
      </c>
      <c r="T35" s="9">
        <f>'n3_Vero-p19'!AZ26</f>
        <v>1.7688679245283014</v>
      </c>
      <c r="U35" s="7">
        <f>'n3_Vero-p19'!BA26</f>
        <v>2.2503930817610058</v>
      </c>
      <c r="V35" s="7">
        <f>'n3_Vero-p19'!BB26</f>
        <v>0.85968383058337894</v>
      </c>
      <c r="W35" s="9">
        <f>'n3_Vero-p19'!BC26</f>
        <v>15.0058962264151</v>
      </c>
      <c r="X35" s="9">
        <f>'n3_Vero-p19'!BD26</f>
        <v>18.897405660377359</v>
      </c>
      <c r="Y35" s="9">
        <f>'n3_Vero-p19'!BE26</f>
        <v>18.189858490566035</v>
      </c>
      <c r="Z35" s="7">
        <f>'n3_Vero-p19'!BF26</f>
        <v>17.364386792452834</v>
      </c>
      <c r="AA35" s="7">
        <f>'n3_Vero-p19'!BG26</f>
        <v>2.0729240367036454</v>
      </c>
      <c r="AB35" s="9">
        <f>'n3_Vero-p19'!BH26</f>
        <v>4.893867924528303</v>
      </c>
      <c r="AC35" s="9">
        <f>'n3_Vero-p19'!BI26</f>
        <v>4.1863207547169798</v>
      </c>
      <c r="AD35" s="9">
        <f>'n3_Vero-p19'!BJ26</f>
        <v>4.9823113207547163</v>
      </c>
      <c r="AE35" s="7">
        <f>'n3_Vero-p19'!BK26</f>
        <v>4.6874999999999991</v>
      </c>
      <c r="AF35" s="7">
        <f>'n3_Vero-p19'!BL26</f>
        <v>0.43628091353032927</v>
      </c>
      <c r="AG35" s="9">
        <f>'n3_Vero-p19'!BM26</f>
        <v>31.957547169811317</v>
      </c>
      <c r="AH35" s="9">
        <f>'n3_Vero-p19'!BN26</f>
        <v>31.928066037735853</v>
      </c>
      <c r="AI35" s="9">
        <f>'n3_Vero-p19'!BO26</f>
        <v>32.635613207547173</v>
      </c>
      <c r="AJ35" s="7">
        <f>'n3_Vero-p19'!BP26</f>
        <v>32.17374213836478</v>
      </c>
      <c r="AK35" s="7">
        <f>'n3_Vero-p19'!BQ26</f>
        <v>0.40026359776761788</v>
      </c>
      <c r="AL35" s="9">
        <f>'n3_Vero-p19'!BR26</f>
        <v>44.366155660377359</v>
      </c>
      <c r="AM35" s="9">
        <f>'n3_Vero-p19'!BS26</f>
        <v>46.282429245283026</v>
      </c>
      <c r="AN35" s="9">
        <f>'n3_Vero-p19'!BT26</f>
        <v>43.83844339622641</v>
      </c>
      <c r="AO35" s="7">
        <f>'n3_Vero-p19'!BU26</f>
        <v>44.829009433962263</v>
      </c>
      <c r="AP35" s="7">
        <f>'n3_Vero-p19'!BV26</f>
        <v>1.2860567325699859</v>
      </c>
      <c r="AQ35" s="9">
        <f>'n3_Vero-p19'!BW26</f>
        <v>118.89735219441422</v>
      </c>
      <c r="AR35" s="9">
        <f>'n3_Vero-p19'!BX26</f>
        <v>106.96409140369967</v>
      </c>
      <c r="AS35" s="9">
        <f>'n3_Vero-p19'!BY26</f>
        <v>102.97424737033008</v>
      </c>
      <c r="AT35" s="7">
        <f>'n3_Vero-p19'!BZ26</f>
        <v>109.61189698948134</v>
      </c>
      <c r="AU35" s="7">
        <f>'n3_Vero-p19'!CA26</f>
        <v>8.285195991934371</v>
      </c>
      <c r="AV35" s="49"/>
      <c r="AW35" s="49"/>
      <c r="AX35" s="49"/>
      <c r="AY35" s="49"/>
    </row>
    <row r="36" spans="1:51" x14ac:dyDescent="0.15">
      <c r="A36" s="43"/>
      <c r="B36" s="4">
        <f>'n3_Vero-p19'!AH27</f>
        <v>0.625</v>
      </c>
      <c r="C36" s="9">
        <f>'n3_Vero-p19'!AI27</f>
        <v>4.8643867924528301</v>
      </c>
      <c r="D36" s="9">
        <f>'n3_Vero-p19'!AJ27</f>
        <v>5.6898584905660385</v>
      </c>
      <c r="E36" s="9">
        <f>'n3_Vero-p19'!AK27</f>
        <v>7.2523584905660385</v>
      </c>
      <c r="F36" s="7">
        <f>'n3_Vero-p19'!AL27</f>
        <v>5.9355345911949691</v>
      </c>
      <c r="G36" s="7">
        <f>'n3_Vero-p19'!AM27</f>
        <v>1.2127941983546082</v>
      </c>
      <c r="H36" s="9">
        <f>'n3_Vero-p19'!AN27</f>
        <v>1.2087264150943395</v>
      </c>
      <c r="I36" s="9">
        <f>'n3_Vero-p19'!AO27</f>
        <v>1.5330188679245274</v>
      </c>
      <c r="J36" s="9">
        <f>'n3_Vero-p19'!AP27</f>
        <v>1.5035377358490567</v>
      </c>
      <c r="K36" s="7">
        <f>'n3_Vero-p19'!AQ27</f>
        <v>1.4150943396226412</v>
      </c>
      <c r="L36" s="7">
        <f>'n3_Vero-p19'!AR27</f>
        <v>0.17932672553945006</v>
      </c>
      <c r="M36" s="9">
        <f>'n3_Vero-p19'!AS27</f>
        <v>1.6804245283018857</v>
      </c>
      <c r="N36" s="9">
        <f>'n3_Vero-p19'!AT27</f>
        <v>1.3561320754716981</v>
      </c>
      <c r="O36" s="9">
        <f>'n3_Vero-p19'!AU27</f>
        <v>1.2676886792452826</v>
      </c>
      <c r="P36" s="7">
        <f>'n3_Vero-p19'!AV27</f>
        <v>1.4347484276729556</v>
      </c>
      <c r="Q36" s="7">
        <f>'n3_Vero-p19'!AW27</f>
        <v>0.21730880883938522</v>
      </c>
      <c r="R36" s="9">
        <f>'n3_Vero-p19'!AX27</f>
        <v>10.589622641509431</v>
      </c>
      <c r="S36" s="9">
        <f>'n3_Vero-p19'!AY27</f>
        <v>11.226415094339623</v>
      </c>
      <c r="T36" s="9">
        <f>'n3_Vero-p19'!AZ27</f>
        <v>12.712264150943394</v>
      </c>
      <c r="U36" s="7">
        <f>'n3_Vero-p19'!BA27</f>
        <v>11.509433962264149</v>
      </c>
      <c r="V36" s="7">
        <f>'n3_Vero-p19'!BB27</f>
        <v>1.0892550225241029</v>
      </c>
      <c r="W36" s="9">
        <f>'n3_Vero-p19'!BC27</f>
        <v>61.939858490566039</v>
      </c>
      <c r="X36" s="9">
        <f>'n3_Vero-p19'!BD27</f>
        <v>62.529481132075468</v>
      </c>
      <c r="Y36" s="9">
        <f>'n3_Vero-p19'!BE27</f>
        <v>59.581367924528294</v>
      </c>
      <c r="Z36" s="7">
        <f>'n3_Vero-p19'!BF27</f>
        <v>61.350235849056595</v>
      </c>
      <c r="AA36" s="7">
        <f>'n3_Vero-p19'!BG27</f>
        <v>1.5599948768069549</v>
      </c>
      <c r="AB36" s="9">
        <f>'n3_Vero-p19'!BH27</f>
        <v>23.702830188679243</v>
      </c>
      <c r="AC36" s="9">
        <f>'n3_Vero-p19'!BI27</f>
        <v>24.086084905660378</v>
      </c>
      <c r="AD36" s="9">
        <f>'n3_Vero-p19'!BJ27</f>
        <v>25.294811320754722</v>
      </c>
      <c r="AE36" s="7">
        <f>'n3_Vero-p19'!BK27</f>
        <v>24.361242138364783</v>
      </c>
      <c r="AF36" s="7">
        <f>'n3_Vero-p19'!BL27</f>
        <v>0.83089386100346119</v>
      </c>
      <c r="AG36" s="9">
        <f>'n3_Vero-p19'!BM27</f>
        <v>40.477594339622641</v>
      </c>
      <c r="AH36" s="9">
        <f>'n3_Vero-p19'!BN27</f>
        <v>40.919811320754718</v>
      </c>
      <c r="AI36" s="9">
        <f>'n3_Vero-p19'!BO27</f>
        <v>39.357311320754718</v>
      </c>
      <c r="AJ36" s="7">
        <f>'n3_Vero-p19'!BP27</f>
        <v>40.251572327044023</v>
      </c>
      <c r="AK36" s="7">
        <f>'n3_Vero-p19'!BQ27</f>
        <v>0.80539805383894847</v>
      </c>
      <c r="AL36" s="9">
        <f>'n3_Vero-p19'!BR27</f>
        <v>47.258254716981128</v>
      </c>
      <c r="AM36" s="9">
        <f>'n3_Vero-p19'!BS27</f>
        <v>44.310141509433961</v>
      </c>
      <c r="AN36" s="9">
        <f>'n3_Vero-p19'!BT27</f>
        <v>52.00471698113207</v>
      </c>
      <c r="AO36" s="7">
        <f>'n3_Vero-p19'!BU27</f>
        <v>47.857704402515715</v>
      </c>
      <c r="AP36" s="7">
        <f>'n3_Vero-p19'!BV27</f>
        <v>3.8821550544163204</v>
      </c>
      <c r="AQ36" s="9">
        <f>'n3_Vero-p19'!BW27</f>
        <v>118.15379035183169</v>
      </c>
      <c r="AR36" s="9">
        <f>'n3_Vero-p19'!BX27</f>
        <v>124.50126949582881</v>
      </c>
      <c r="AS36" s="9">
        <f>'n3_Vero-p19'!BY27</f>
        <v>114.16394631846212</v>
      </c>
      <c r="AT36" s="7">
        <f>'n3_Vero-p19'!BZ27</f>
        <v>118.93966872204088</v>
      </c>
      <c r="AU36" s="7">
        <f>'n3_Vero-p19'!CA27</f>
        <v>5.2132778774876938</v>
      </c>
      <c r="AV36" s="49"/>
      <c r="AW36" s="49"/>
      <c r="AX36" s="49"/>
      <c r="AY36" s="49"/>
    </row>
    <row r="37" spans="1:51" x14ac:dyDescent="0.15">
      <c r="A37" s="43"/>
      <c r="B37" s="5">
        <f>'n3_Vero-p19'!AH28</f>
        <v>0.3125</v>
      </c>
      <c r="C37" s="9">
        <f>'n3_Vero-p19'!AI28</f>
        <v>28.007075471698112</v>
      </c>
      <c r="D37" s="9">
        <f>'n3_Vero-p19'!AJ28</f>
        <v>25.347877358490571</v>
      </c>
      <c r="E37" s="9">
        <f>'n3_Vero-p19'!AK28</f>
        <v>25.595518867924525</v>
      </c>
      <c r="F37" s="7">
        <f>'n3_Vero-p19'!AL28</f>
        <v>26.316823899371069</v>
      </c>
      <c r="G37" s="7">
        <f>'n3_Vero-p19'!AM28</f>
        <v>1.4690283736586613</v>
      </c>
      <c r="H37" s="9">
        <f>'n3_Vero-p19'!AN28</f>
        <v>2.4469339622641515</v>
      </c>
      <c r="I37" s="9">
        <f>'n3_Vero-p19'!AO28</f>
        <v>2.4174528301886791</v>
      </c>
      <c r="J37" s="9">
        <f>'n3_Vero-p19'!AP28</f>
        <v>3.3313679245283017</v>
      </c>
      <c r="K37" s="7">
        <f>'n3_Vero-p19'!AQ28</f>
        <v>2.7319182389937104</v>
      </c>
      <c r="L37" s="7">
        <f>'n3_Vero-p19'!AR28</f>
        <v>0.51934788764637918</v>
      </c>
      <c r="M37" s="9">
        <f>'n3_Vero-p19'!AS28</f>
        <v>1.8867924528301896</v>
      </c>
      <c r="N37" s="9">
        <f>'n3_Vero-p19'!AT28</f>
        <v>1.6804245283018877</v>
      </c>
      <c r="O37" s="9">
        <f>'n3_Vero-p19'!AU28</f>
        <v>1.6509433962264155</v>
      </c>
      <c r="P37" s="7">
        <f>'n3_Vero-p19'!AV28</f>
        <v>1.7393867924528308</v>
      </c>
      <c r="Q37" s="7">
        <f>'n3_Vero-p19'!AW28</f>
        <v>0.12850527545815682</v>
      </c>
      <c r="R37" s="9">
        <f>'n3_Vero-p19'!AX28</f>
        <v>41.202830188679243</v>
      </c>
      <c r="S37" s="9">
        <f>'n3_Vero-p19'!AY28</f>
        <v>42.208136792452827</v>
      </c>
      <c r="T37" s="9">
        <f>'n3_Vero-p19'!AZ28</f>
        <v>42.119693396226417</v>
      </c>
      <c r="U37" s="7">
        <f>'n3_Vero-p19'!BA28</f>
        <v>41.843553459119498</v>
      </c>
      <c r="V37" s="7">
        <f>'n3_Vero-p19'!BB28</f>
        <v>0.55664197698947826</v>
      </c>
      <c r="W37" s="9">
        <f>'n3_Vero-p19'!BC28</f>
        <v>72.346698113207552</v>
      </c>
      <c r="X37" s="9">
        <f>'n3_Vero-p19'!BD28</f>
        <v>71.196933962264154</v>
      </c>
      <c r="Y37" s="9">
        <f>'n3_Vero-p19'!BE28</f>
        <v>67.865566037735832</v>
      </c>
      <c r="Z37" s="7">
        <f>'n3_Vero-p19'!BF28</f>
        <v>70.469732704402517</v>
      </c>
      <c r="AA37" s="7">
        <f>'n3_Vero-p19'!BG28</f>
        <v>2.3273917636556241</v>
      </c>
      <c r="AB37" s="9">
        <f>'n3_Vero-p19'!BH28</f>
        <v>58.785377358490557</v>
      </c>
      <c r="AC37" s="9">
        <f>'n3_Vero-p19'!BI28</f>
        <v>56.69221698113207</v>
      </c>
      <c r="AD37" s="9">
        <f>'n3_Vero-p19'!BJ28</f>
        <v>54.510613207547166</v>
      </c>
      <c r="AE37" s="7">
        <f>'n3_Vero-p19'!BK28</f>
        <v>56.662735849056595</v>
      </c>
      <c r="AF37" s="7">
        <f>'n3_Vero-p19'!BL28</f>
        <v>2.1375345586467205</v>
      </c>
      <c r="AG37" s="9">
        <f>'n3_Vero-p19'!BM28</f>
        <v>86.615566037735846</v>
      </c>
      <c r="AH37" s="9">
        <f>'n3_Vero-p19'!BN28</f>
        <v>85.613207547169807</v>
      </c>
      <c r="AI37" s="9">
        <f>'n3_Vero-p19'!BO28</f>
        <v>85.318396226415089</v>
      </c>
      <c r="AJ37" s="7">
        <f>'n3_Vero-p19'!BP28</f>
        <v>85.849056603773576</v>
      </c>
      <c r="AK37" s="7">
        <f>'n3_Vero-p19'!BQ28</f>
        <v>0.67998600204426951</v>
      </c>
      <c r="AL37" s="9">
        <f>'n3_Vero-p19'!BR28</f>
        <v>85.701650943396231</v>
      </c>
      <c r="AM37" s="9">
        <f>'n3_Vero-p19'!BS28</f>
        <v>83.166273584905667</v>
      </c>
      <c r="AN37" s="9">
        <f>'n3_Vero-p19'!BT28</f>
        <v>88.178066037735846</v>
      </c>
      <c r="AO37" s="7">
        <f>'n3_Vero-p19'!BU28</f>
        <v>85.681996855345915</v>
      </c>
      <c r="AP37" s="7">
        <f>'n3_Vero-p19'!BV28</f>
        <v>2.5059540318896918</v>
      </c>
      <c r="AQ37" s="9">
        <f>'n3_Vero-p19'!BW28</f>
        <v>114.72615161407327</v>
      </c>
      <c r="AR37" s="9">
        <f>'n3_Vero-p19'!BX28</f>
        <v>114.65360899528471</v>
      </c>
      <c r="AS37" s="9">
        <f>'n3_Vero-p19'!BY28</f>
        <v>122.88719622778382</v>
      </c>
      <c r="AT37" s="7">
        <f>'n3_Vero-p19'!BZ28</f>
        <v>117.42231894571394</v>
      </c>
      <c r="AU37" s="7">
        <f>'n3_Vero-p19'!CA28</f>
        <v>4.7328615433950532</v>
      </c>
      <c r="AV37" s="49"/>
      <c r="AW37" s="49"/>
      <c r="AX37" s="49"/>
      <c r="AY37" s="49"/>
    </row>
    <row r="38" spans="1:51" x14ac:dyDescent="0.15">
      <c r="A38" s="43"/>
      <c r="B38" s="5">
        <f>'n3_Vero-p19'!AH29</f>
        <v>0.15625</v>
      </c>
      <c r="C38" s="9">
        <f>'n3_Vero-p19'!AI29</f>
        <v>86.261792452830178</v>
      </c>
      <c r="D38" s="9">
        <f>'n3_Vero-p19'!AJ29</f>
        <v>76.550707547169822</v>
      </c>
      <c r="E38" s="9">
        <f>'n3_Vero-p19'!AK29</f>
        <v>85.554245283018872</v>
      </c>
      <c r="F38" s="7">
        <f>'n3_Vero-p19'!AL29</f>
        <v>82.788915094339629</v>
      </c>
      <c r="G38" s="7">
        <f>'n3_Vero-p19'!AM29</f>
        <v>5.4140170668877383</v>
      </c>
      <c r="H38" s="9">
        <f>'n3_Vero-p19'!AN29</f>
        <v>16.47995283018868</v>
      </c>
      <c r="I38" s="9">
        <f>'n3_Vero-p19'!AO29</f>
        <v>12.617924528301886</v>
      </c>
      <c r="J38" s="9">
        <f>'n3_Vero-p19'!AP29</f>
        <v>20.872641509433958</v>
      </c>
      <c r="K38" s="7">
        <f>'n3_Vero-p19'!AQ29</f>
        <v>16.65683962264151</v>
      </c>
      <c r="L38" s="7">
        <f>'n3_Vero-p19'!AR29</f>
        <v>4.130200335656335</v>
      </c>
      <c r="M38" s="9">
        <f>'n3_Vero-p19'!AS29</f>
        <v>27.446933962264147</v>
      </c>
      <c r="N38" s="9">
        <f>'n3_Vero-p19'!AT29</f>
        <v>44.752358490566039</v>
      </c>
      <c r="O38" s="9">
        <f>'n3_Vero-p19'!AU29</f>
        <v>44.162735849056602</v>
      </c>
      <c r="P38" s="7">
        <f>'n3_Vero-p19'!AV29</f>
        <v>38.787342767295591</v>
      </c>
      <c r="Q38" s="7">
        <f>'n3_Vero-p19'!AW29</f>
        <v>9.8255059724052689</v>
      </c>
      <c r="R38" s="9">
        <f>'n3_Vero-p19'!AX29</f>
        <v>67.600235849056602</v>
      </c>
      <c r="S38" s="9">
        <f>'n3_Vero-p19'!AY29</f>
        <v>67.954009433962256</v>
      </c>
      <c r="T38" s="9">
        <f>'n3_Vero-p19'!AZ29</f>
        <v>64.829009433962256</v>
      </c>
      <c r="U38" s="7">
        <f>'n3_Vero-p19'!BA29</f>
        <v>66.794418238993714</v>
      </c>
      <c r="V38" s="7">
        <f>'n3_Vero-p19'!BB29</f>
        <v>1.7112605779119703</v>
      </c>
      <c r="W38" s="9">
        <f>'n3_Vero-p19'!BC29</f>
        <v>81.279481132075475</v>
      </c>
      <c r="X38" s="9">
        <f>'n3_Vero-p19'!BD29</f>
        <v>83.819870283018858</v>
      </c>
      <c r="Y38" s="9">
        <f>'n3_Vero-p19'!BE29</f>
        <v>81.283313679245282</v>
      </c>
      <c r="Z38" s="7">
        <f>'n3_Vero-p19'!BF29</f>
        <v>82.127555031446533</v>
      </c>
      <c r="AA38" s="7">
        <f>'n3_Vero-p19'!BG29</f>
        <v>1.4655892518480973</v>
      </c>
      <c r="AB38" s="9">
        <f>'n3_Vero-p19'!BH29</f>
        <v>75.147405660377345</v>
      </c>
      <c r="AC38" s="9">
        <f>'n3_Vero-p19'!BI29</f>
        <v>83.313679245283012</v>
      </c>
      <c r="AD38" s="9">
        <f>'n3_Vero-p19'!BJ29</f>
        <v>91.332547169811335</v>
      </c>
      <c r="AE38" s="7">
        <f>'n3_Vero-p19'!BK29</f>
        <v>83.264544025157235</v>
      </c>
      <c r="AF38" s="7">
        <f>'n3_Vero-p19'!BL29</f>
        <v>8.0926826283064752</v>
      </c>
      <c r="AG38" s="9">
        <f>'n3_Vero-p19'!BM29</f>
        <v>100.97287735849056</v>
      </c>
      <c r="AH38" s="9">
        <f>'n3_Vero-p19'!BN29</f>
        <v>101.88679245283019</v>
      </c>
      <c r="AI38" s="9">
        <f>'n3_Vero-p19'!BO29</f>
        <v>103.92099056603772</v>
      </c>
      <c r="AJ38" s="7">
        <f>'n3_Vero-p19'!BP29</f>
        <v>102.26022012578615</v>
      </c>
      <c r="AK38" s="7">
        <f>'n3_Vero-p19'!BQ29</f>
        <v>1.5091153174378258</v>
      </c>
      <c r="AL38" s="9">
        <f>'n3_Vero-p19'!BR29</f>
        <v>90.978773584905653</v>
      </c>
      <c r="AM38" s="9">
        <f>'n3_Vero-p19'!BS29</f>
        <v>93.926886792452819</v>
      </c>
      <c r="AN38" s="9">
        <f>'n3_Vero-p19'!BT29</f>
        <v>94.280660377358487</v>
      </c>
      <c r="AO38" s="7">
        <f>'n3_Vero-p19'!BU29</f>
        <v>93.062106918238968</v>
      </c>
      <c r="AP38" s="7">
        <f>'n3_Vero-p19'!BV29</f>
        <v>1.8128698989937433</v>
      </c>
      <c r="AQ38" s="9">
        <f>'n3_Vero-p19'!BW29</f>
        <v>113.96445411679363</v>
      </c>
      <c r="AR38" s="9">
        <f>'n3_Vero-p19'!BX29</f>
        <v>111.62495466086324</v>
      </c>
      <c r="AS38" s="9">
        <f>'n3_Vero-p19'!BY29</f>
        <v>121.00108813928183</v>
      </c>
      <c r="AT38" s="7">
        <f>'n3_Vero-p19'!BZ29</f>
        <v>115.53016563897957</v>
      </c>
      <c r="AU38" s="7">
        <f>'n3_Vero-p19'!CA29</f>
        <v>4.8802212223740273</v>
      </c>
      <c r="AV38" s="49"/>
      <c r="AW38" s="49"/>
      <c r="AX38" s="49"/>
      <c r="AY38" s="49"/>
    </row>
    <row r="39" spans="1:51" x14ac:dyDescent="0.15">
      <c r="A39" s="43"/>
      <c r="B39" s="5">
        <f>'n3_Vero-p19'!AH30</f>
        <v>7.8125E-2</v>
      </c>
      <c r="C39" s="9">
        <f>'n3_Vero-p19'!AI30</f>
        <v>84.699292452830193</v>
      </c>
      <c r="D39" s="9">
        <f>'n3_Vero-p19'!AJ30</f>
        <v>87.765330188679243</v>
      </c>
      <c r="E39" s="9">
        <f>'n3_Vero-p19'!AK30</f>
        <v>88.16745283018868</v>
      </c>
      <c r="F39" s="7">
        <f>'n3_Vero-p19'!AL30</f>
        <v>86.877358490566039</v>
      </c>
      <c r="G39" s="7">
        <f>'n3_Vero-p19'!AM30</f>
        <v>1.8969460728384919</v>
      </c>
      <c r="H39" s="9">
        <f>'n3_Vero-p19'!AN30</f>
        <v>49.174528301886795</v>
      </c>
      <c r="I39" s="9">
        <f>'n3_Vero-p19'!AO30</f>
        <v>55.807783018867916</v>
      </c>
      <c r="J39" s="9">
        <f>'n3_Vero-p19'!AP30</f>
        <v>57.959905660377366</v>
      </c>
      <c r="K39" s="7">
        <f>'n3_Vero-p19'!AQ30</f>
        <v>54.314072327044023</v>
      </c>
      <c r="L39" s="7">
        <f>'n3_Vero-p19'!AR30</f>
        <v>4.579202174606559</v>
      </c>
      <c r="M39" s="9">
        <f>'n3_Vero-p19'!AS30</f>
        <v>69.820165094339643</v>
      </c>
      <c r="N39" s="9">
        <f>'n3_Vero-p19'!AT30</f>
        <v>68.189858490566039</v>
      </c>
      <c r="O39" s="9">
        <f>'n3_Vero-p19'!AU30</f>
        <v>65.890330188679243</v>
      </c>
      <c r="P39" s="7">
        <f>'n3_Vero-p19'!AV30</f>
        <v>67.96678459119498</v>
      </c>
      <c r="Q39" s="7">
        <f>'n3_Vero-p19'!AW30</f>
        <v>1.9743915695403935</v>
      </c>
      <c r="R39" s="9">
        <f>'n3_Vero-p19'!AX30</f>
        <v>82.930424528301884</v>
      </c>
      <c r="S39" s="9">
        <f>'n3_Vero-p19'!AY30</f>
        <v>82.871462264150949</v>
      </c>
      <c r="T39" s="9">
        <f>'n3_Vero-p19'!AZ30</f>
        <v>80.752653301886781</v>
      </c>
      <c r="U39" s="7">
        <f>'n3_Vero-p19'!BA30</f>
        <v>82.184846698113191</v>
      </c>
      <c r="V39" s="7">
        <f>'n3_Vero-p19'!BB30</f>
        <v>1.2406661840698268</v>
      </c>
      <c r="W39" s="9">
        <f>'n3_Vero-p19'!BC30</f>
        <v>93.042452830188665</v>
      </c>
      <c r="X39" s="9">
        <f>'n3_Vero-p19'!BD30</f>
        <v>93.661556603773576</v>
      </c>
      <c r="Y39" s="9">
        <f>'n3_Vero-p19'!BE30</f>
        <v>92.452830188679243</v>
      </c>
      <c r="Z39" s="7">
        <f>'n3_Vero-p19'!BF30</f>
        <v>93.052279874213824</v>
      </c>
      <c r="AA39" s="7">
        <f>'n3_Vero-p19'!BG30</f>
        <v>0.60442312557711064</v>
      </c>
      <c r="AB39" s="9">
        <f>'n3_Vero-p19'!BH30</f>
        <v>82.04599056603773</v>
      </c>
      <c r="AC39" s="9">
        <f>'n3_Vero-p19'!BI30</f>
        <v>88.531839622641513</v>
      </c>
      <c r="AD39" s="9">
        <f>'n3_Vero-p19'!BJ30</f>
        <v>90.625</v>
      </c>
      <c r="AE39" s="7">
        <f>'n3_Vero-p19'!BK30</f>
        <v>87.067610062893081</v>
      </c>
      <c r="AF39" s="7">
        <f>'n3_Vero-p19'!BL30</f>
        <v>4.4730109400418669</v>
      </c>
      <c r="AG39" s="9">
        <f>'n3_Vero-p19'!BM30</f>
        <v>105.92570754716979</v>
      </c>
      <c r="AH39" s="9">
        <f>'n3_Vero-p19'!BN30</f>
        <v>113.38443396226417</v>
      </c>
      <c r="AI39" s="9">
        <f>'n3_Vero-p19'!BO30</f>
        <v>114.94693396226417</v>
      </c>
      <c r="AJ39" s="7">
        <f>'n3_Vero-p19'!BP30</f>
        <v>111.4190251572327</v>
      </c>
      <c r="AK39" s="7">
        <f>'n3_Vero-p19'!BQ30</f>
        <v>4.8210740853331142</v>
      </c>
      <c r="AL39" s="9">
        <f>'n3_Vero-p19'!BR30</f>
        <v>96.963443396226396</v>
      </c>
      <c r="AM39" s="9">
        <f>'n3_Vero-p19'!BS30</f>
        <v>99.32193396226414</v>
      </c>
      <c r="AN39" s="9">
        <f>'n3_Vero-p19'!BT30</f>
        <v>97.523584905660371</v>
      </c>
      <c r="AO39" s="7">
        <f>'n3_Vero-p19'!BU30</f>
        <v>97.936320754716974</v>
      </c>
      <c r="AP39" s="7">
        <f>'n3_Vero-p19'!BV30</f>
        <v>1.2322266830192459</v>
      </c>
      <c r="AQ39" s="9">
        <f>'n3_Vero-p19'!BW30</f>
        <v>110.04715270221254</v>
      </c>
      <c r="AR39" s="9">
        <f>'n3_Vero-p19'!BX30</f>
        <v>113.03953572723975</v>
      </c>
      <c r="AS39" s="9">
        <f>'n3_Vero-p19'!BY30</f>
        <v>106.43815741748277</v>
      </c>
      <c r="AT39" s="7">
        <f>'n3_Vero-p19'!BZ30</f>
        <v>109.84161528231169</v>
      </c>
      <c r="AU39" s="7">
        <f>'n3_Vero-p19'!CA30</f>
        <v>3.3054853078431776</v>
      </c>
      <c r="AV39" s="49"/>
      <c r="AW39" s="49"/>
      <c r="AX39" s="49"/>
      <c r="AY39" s="49"/>
    </row>
    <row r="40" spans="1:51" x14ac:dyDescent="0.15">
      <c r="A40" s="43"/>
      <c r="B40" s="5">
        <f>'n3_Vero-p19'!AH31</f>
        <v>3.90625E-2</v>
      </c>
      <c r="C40" s="9">
        <f>'n3_Vero-p19'!AI31</f>
        <v>96.580188679245282</v>
      </c>
      <c r="D40" s="9">
        <f>'n3_Vero-p19'!AJ31</f>
        <v>98.437499999999986</v>
      </c>
      <c r="E40" s="9">
        <f>'n3_Vero-p19'!AK31</f>
        <v>100.02948113207546</v>
      </c>
      <c r="F40" s="7">
        <f>'n3_Vero-p19'!AL31</f>
        <v>98.349056603773576</v>
      </c>
      <c r="G40" s="7">
        <f>'n3_Vero-p19'!AM31</f>
        <v>1.726346223108173</v>
      </c>
      <c r="H40" s="9">
        <f>'n3_Vero-p19'!AN31</f>
        <v>96.54775943396227</v>
      </c>
      <c r="I40" s="9">
        <f>'n3_Vero-p19'!AO31</f>
        <v>100.11792452830188</v>
      </c>
      <c r="J40" s="9">
        <f>'n3_Vero-p19'!AP31</f>
        <v>92.806603773584911</v>
      </c>
      <c r="K40" s="7">
        <f>'n3_Vero-p19'!AQ31</f>
        <v>96.490762578616355</v>
      </c>
      <c r="L40" s="7">
        <f>'n3_Vero-p19'!AR31</f>
        <v>3.6559936099134918</v>
      </c>
      <c r="M40" s="9">
        <f>'n3_Vero-p19'!AS31</f>
        <v>99.705188679245282</v>
      </c>
      <c r="N40" s="9">
        <f>'n3_Vero-p19'!AT31</f>
        <v>101.91627358490567</v>
      </c>
      <c r="O40" s="9">
        <f>'n3_Vero-p19'!AU31</f>
        <v>104.59905660377358</v>
      </c>
      <c r="P40" s="7">
        <f>'n3_Vero-p19'!AV31</f>
        <v>102.07350628930817</v>
      </c>
      <c r="Q40" s="7">
        <f>'n3_Vero-p19'!AW31</f>
        <v>2.4507197734914561</v>
      </c>
      <c r="R40" s="9">
        <f>'n3_Vero-p19'!AX31</f>
        <v>93.691037735849065</v>
      </c>
      <c r="S40" s="9">
        <f>'n3_Vero-p19'!AY31</f>
        <v>93.151533018867923</v>
      </c>
      <c r="T40" s="9">
        <f>'n3_Vero-p19'!AZ31</f>
        <v>91.264740566037744</v>
      </c>
      <c r="U40" s="7">
        <f>'n3_Vero-p19'!BA31</f>
        <v>92.702437106918239</v>
      </c>
      <c r="V40" s="7">
        <f>'n3_Vero-p19'!BB31</f>
        <v>1.2739681482109517</v>
      </c>
      <c r="W40" s="9">
        <f>'n3_Vero-p19'!BC31</f>
        <v>95.784198113207538</v>
      </c>
      <c r="X40" s="9">
        <f>'n3_Vero-p19'!BD31</f>
        <v>95.940448113207538</v>
      </c>
      <c r="Y40" s="9">
        <f>'n3_Vero-p19'!BE31</f>
        <v>96.757075471698101</v>
      </c>
      <c r="Z40" s="7">
        <f>'n3_Vero-p19'!BF31</f>
        <v>96.160573899371059</v>
      </c>
      <c r="AA40" s="7">
        <f>'n3_Vero-p19'!BG31</f>
        <v>0.52245967305283525</v>
      </c>
      <c r="AB40" s="9">
        <f>'n3_Vero-p19'!BH31</f>
        <v>99.469339622641513</v>
      </c>
      <c r="AC40" s="9">
        <f>'n3_Vero-p19'!BI31</f>
        <v>98.800117924528308</v>
      </c>
      <c r="AD40" s="9">
        <f>'n3_Vero-p19'!BJ31</f>
        <v>94.770047169811306</v>
      </c>
      <c r="AE40" s="7">
        <f>'n3_Vero-p19'!BK31</f>
        <v>97.679834905660371</v>
      </c>
      <c r="AF40" s="7">
        <f>'n3_Vero-p19'!BL31</f>
        <v>2.5420686302851112</v>
      </c>
      <c r="AG40" s="9">
        <f>'n3_Vero-p19'!BM31</f>
        <v>119.66391509433963</v>
      </c>
      <c r="AH40" s="9">
        <f>'n3_Vero-p19'!BN31</f>
        <v>121.81603773584906</v>
      </c>
      <c r="AI40" s="9">
        <f>'n3_Vero-p19'!BO31</f>
        <v>121.46226415094341</v>
      </c>
      <c r="AJ40" s="7">
        <f>'n3_Vero-p19'!BP31</f>
        <v>120.9807389937107</v>
      </c>
      <c r="AK40" s="7">
        <f>'n3_Vero-p19'!BQ31</f>
        <v>1.1540397843273764</v>
      </c>
      <c r="AL40" s="9">
        <f>'n3_Vero-p19'!BR31</f>
        <v>97.228773584905653</v>
      </c>
      <c r="AM40" s="9">
        <f>'n3_Vero-p19'!BS31</f>
        <v>96.756780660377359</v>
      </c>
      <c r="AN40" s="9">
        <f>'n3_Vero-p19'!BT31</f>
        <v>101.03478773584906</v>
      </c>
      <c r="AO40" s="7">
        <f>'n3_Vero-p19'!BU31</f>
        <v>98.340113993710702</v>
      </c>
      <c r="AP40" s="7">
        <f>'n3_Vero-p19'!BV31</f>
        <v>2.3455584116855221</v>
      </c>
      <c r="AQ40" s="9">
        <f>'n3_Vero-p19'!BW31</f>
        <v>101.81356546971345</v>
      </c>
      <c r="AR40" s="9">
        <f>'n3_Vero-p19'!BX31</f>
        <v>100.14508523757708</v>
      </c>
      <c r="AS40" s="9">
        <f>'n3_Vero-p19'!BY31</f>
        <v>97.769314472252432</v>
      </c>
      <c r="AT40" s="7">
        <f>'n3_Vero-p19'!BZ31</f>
        <v>99.909321726514307</v>
      </c>
      <c r="AU40" s="7">
        <f>'n3_Vero-p19'!CA31</f>
        <v>2.0324074044043416</v>
      </c>
      <c r="AV40" s="49"/>
      <c r="AW40" s="49"/>
      <c r="AX40" s="49"/>
      <c r="AY40" s="49"/>
    </row>
    <row r="41" spans="1:51" x14ac:dyDescent="0.15">
      <c r="A41" s="43"/>
      <c r="B41" s="8" t="str">
        <f>'n3_Vero-p19'!AH32</f>
        <v>0.1% Acetic acid</v>
      </c>
      <c r="C41" s="9">
        <f>'n3_Vero-p19'!AI32</f>
        <v>0.3392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46">
        <f>'n3_Vero-p19'!BW32</f>
        <v>0.5514</v>
      </c>
      <c r="AR41" s="22"/>
      <c r="AS41" s="22"/>
      <c r="AT41" s="22"/>
      <c r="AU41" s="22"/>
      <c r="AV41" s="50"/>
      <c r="AW41" s="50"/>
      <c r="AX41" s="50"/>
      <c r="AY41" s="50"/>
    </row>
  </sheetData>
  <mergeCells count="47">
    <mergeCell ref="BR5:BS5"/>
    <mergeCell ref="BB4:BS4"/>
    <mergeCell ref="BJ5:BK5"/>
    <mergeCell ref="BL5:BM5"/>
    <mergeCell ref="BN5:BO5"/>
    <mergeCell ref="BP5:BQ5"/>
    <mergeCell ref="BF5:BG5"/>
    <mergeCell ref="BH5:BI5"/>
    <mergeCell ref="C4:AU4"/>
    <mergeCell ref="W5:AA5"/>
    <mergeCell ref="AB5:AF5"/>
    <mergeCell ref="AG5:AK5"/>
    <mergeCell ref="AL5:AP5"/>
    <mergeCell ref="AQ5:AU5"/>
    <mergeCell ref="C31:G31"/>
    <mergeCell ref="BB5:BC5"/>
    <mergeCell ref="BD5:BE5"/>
    <mergeCell ref="W18:AA18"/>
    <mergeCell ref="AB18:AF18"/>
    <mergeCell ref="AG18:AK18"/>
    <mergeCell ref="AL18:AP18"/>
    <mergeCell ref="AQ18:AU18"/>
    <mergeCell ref="C17:AU17"/>
    <mergeCell ref="C30:AU30"/>
    <mergeCell ref="W31:AA31"/>
    <mergeCell ref="AB31:AF31"/>
    <mergeCell ref="AG31:AK31"/>
    <mergeCell ref="AL31:AP31"/>
    <mergeCell ref="B30:B32"/>
    <mergeCell ref="BA4:BA6"/>
    <mergeCell ref="H31:L31"/>
    <mergeCell ref="M31:Q31"/>
    <mergeCell ref="R31:V31"/>
    <mergeCell ref="AQ31:AU31"/>
    <mergeCell ref="B4:B6"/>
    <mergeCell ref="A30:A41"/>
    <mergeCell ref="A4:A15"/>
    <mergeCell ref="B17:B19"/>
    <mergeCell ref="C18:G18"/>
    <mergeCell ref="H18:L18"/>
    <mergeCell ref="M18:Q18"/>
    <mergeCell ref="R18:V18"/>
    <mergeCell ref="A17:A28"/>
    <mergeCell ref="C5:G5"/>
    <mergeCell ref="H5:L5"/>
    <mergeCell ref="M5:Q5"/>
    <mergeCell ref="R5:V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Samples</vt:lpstr>
      <vt:lpstr>n1_Vero-p15</vt:lpstr>
      <vt:lpstr>n2_Vero-p16</vt:lpstr>
      <vt:lpstr>n3_Vero-p19</vt:lpstr>
      <vt:lpstr>MCC-3n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Siriphon Chimplee</cp:lastModifiedBy>
  <dcterms:created xsi:type="dcterms:W3CDTF">2024-09-23T15:22:45Z</dcterms:created>
  <dcterms:modified xsi:type="dcterms:W3CDTF">2025-02-21T20:11:46Z</dcterms:modified>
</cp:coreProperties>
</file>