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imnet\Desktop\December 24\BURDEN\PEERJ\ALLEDITED FINAL\EDITED SUBMISSION PEERJ\Raw Data\"/>
    </mc:Choice>
  </mc:AlternateContent>
  <bookViews>
    <workbookView xWindow="0" yWindow="0" windowWidth="20490" windowHeight="7755" activeTab="3"/>
  </bookViews>
  <sheets>
    <sheet name="5 yrs NTDs" sheetId="1" r:id="rId1"/>
    <sheet name="Total LB and SB" sheetId="2" r:id="rId2"/>
    <sheet name="Mantel-Henzel OR" sheetId="3" r:id="rId3"/>
    <sheet name="Burden NTD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" l="1"/>
  <c r="G3" i="3"/>
  <c r="F4" i="3"/>
  <c r="G4" i="3"/>
  <c r="F5" i="3"/>
  <c r="G5" i="3"/>
  <c r="F6" i="3"/>
  <c r="G6" i="3"/>
  <c r="F7" i="3"/>
  <c r="G7" i="3"/>
  <c r="B8" i="3"/>
  <c r="C8" i="3"/>
  <c r="D8" i="3"/>
  <c r="E8" i="3"/>
  <c r="F8" i="3" s="1"/>
  <c r="G8" i="3" l="1"/>
  <c r="E19" i="4"/>
  <c r="D19" i="4"/>
  <c r="C19" i="4"/>
  <c r="C13" i="4"/>
  <c r="D13" i="4"/>
  <c r="D10" i="4"/>
  <c r="C5" i="4"/>
  <c r="D5" i="4"/>
  <c r="E5" i="4"/>
  <c r="C10" i="4"/>
  <c r="E10" i="4"/>
  <c r="E13" i="4"/>
  <c r="F13" i="4"/>
  <c r="F19" i="4" s="1"/>
  <c r="C18" i="4"/>
  <c r="D18" i="4"/>
  <c r="E18" i="4"/>
  <c r="F18" i="4"/>
  <c r="E5" i="2" l="1"/>
  <c r="E6" i="2"/>
  <c r="E7" i="2"/>
  <c r="E8" i="2"/>
  <c r="E9" i="2"/>
  <c r="E10" i="2"/>
  <c r="E11" i="2"/>
  <c r="E12" i="2"/>
  <c r="E13" i="2"/>
  <c r="E14" i="2"/>
  <c r="E15" i="2"/>
  <c r="E16" i="2"/>
  <c r="E4" i="2"/>
  <c r="Q16" i="1" l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R16" i="1"/>
  <c r="S16" i="1"/>
  <c r="T16" i="1"/>
  <c r="U16" i="1"/>
  <c r="V16" i="1"/>
  <c r="W16" i="1"/>
  <c r="Z16" i="1"/>
  <c r="Y16" i="1"/>
  <c r="X16" i="1"/>
</calcChain>
</file>

<file path=xl/sharedStrings.xml><?xml version="1.0" encoding="utf-8"?>
<sst xmlns="http://schemas.openxmlformats.org/spreadsheetml/2006/main" count="99" uniqueCount="55">
  <si>
    <t>Hospital Name</t>
  </si>
  <si>
    <t>Karat</t>
  </si>
  <si>
    <t>LB</t>
  </si>
  <si>
    <t>SB</t>
  </si>
  <si>
    <t>TB</t>
  </si>
  <si>
    <t>5 Yrs Total</t>
  </si>
  <si>
    <t>Arbaminch General Hospital</t>
  </si>
  <si>
    <t>Hawassa University Comprehensive Specialized Hospital</t>
  </si>
  <si>
    <t>Yirgalem General Hospital</t>
  </si>
  <si>
    <t>Halaba Kulito General Hospital</t>
  </si>
  <si>
    <t>Butajira General Hospital</t>
  </si>
  <si>
    <t>Worabe Comprehensive Specialized Hospital</t>
  </si>
  <si>
    <t>Mizan-Tepi University Teaching Hospital</t>
  </si>
  <si>
    <t>Gebretsdik Shawo Memorial General Hospital</t>
  </si>
  <si>
    <t>Jinka General Hospital</t>
  </si>
  <si>
    <t>Total NTDs</t>
  </si>
  <si>
    <t>Wolita Sodo University CSH</t>
  </si>
  <si>
    <t>Wachemo University NEMMCSH</t>
  </si>
  <si>
    <t>NTD</t>
  </si>
  <si>
    <t>Total</t>
  </si>
  <si>
    <t>Hospital</t>
  </si>
  <si>
    <t xml:space="preserve">Total births </t>
  </si>
  <si>
    <t xml:space="preserve">NTDs per 10,000births </t>
  </si>
  <si>
    <t>Hawassa University CSH</t>
  </si>
  <si>
    <t>Yirgalem GH</t>
  </si>
  <si>
    <t>Halaba Kulito GH</t>
  </si>
  <si>
    <t>Butajira GH</t>
  </si>
  <si>
    <t>Worabe CSH</t>
  </si>
  <si>
    <t>Mizan-Tepi University TH</t>
  </si>
  <si>
    <t>Gebretsdik Shawo Memorial  GH</t>
  </si>
  <si>
    <t>Jinka GH</t>
  </si>
  <si>
    <t>Konso Karat PH</t>
  </si>
  <si>
    <t>Arbaminch GH</t>
  </si>
  <si>
    <t>Wachemo University N/E/M/M CSH</t>
  </si>
  <si>
    <t xml:space="preserve">   Total</t>
  </si>
  <si>
    <t>Year</t>
  </si>
  <si>
    <t>NTDs per 10,000birth</t>
  </si>
  <si>
    <t xml:space="preserve">Proportion </t>
  </si>
  <si>
    <t xml:space="preserve">Total </t>
  </si>
  <si>
    <t>Mantel -Henzel summary Odds Ratio</t>
  </si>
  <si>
    <t xml:space="preserve">Sidama </t>
  </si>
  <si>
    <t xml:space="preserve">Central Ethiopia </t>
  </si>
  <si>
    <t>South Ethiopia</t>
  </si>
  <si>
    <t>Regions</t>
  </si>
  <si>
    <t xml:space="preserve">Hospitals </t>
  </si>
  <si>
    <t xml:space="preserve">  NTDs per 10,000births </t>
  </si>
  <si>
    <t>Gebretsdik Shawo Memorial GH</t>
  </si>
  <si>
    <t>Karat PH</t>
  </si>
  <si>
    <t>Sum</t>
  </si>
  <si>
    <t>sum</t>
  </si>
  <si>
    <t>South western Peoples</t>
  </si>
  <si>
    <t>95 % CI per 10,000 births</t>
  </si>
  <si>
    <t>Lower</t>
  </si>
  <si>
    <t>Upper</t>
  </si>
  <si>
    <t xml:space="preserve">5 years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</si>
</sst>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10205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1020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164" fontId="5" fillId="0" borderId="2" xfId="0" applyNumberFormat="1" applyFont="1" applyBorder="1" applyAlignment="1">
      <alignment horizontal="center" vertical="center" wrapText="1"/>
    </xf>
    <xf numFmtId="0" fontId="0" fillId="0" borderId="3" xfId="0" applyBorder="1"/>
    <xf numFmtId="0" fontId="0" fillId="0" borderId="0" xfId="0" applyBorder="1"/>
    <xf numFmtId="0" fontId="1" fillId="0" borderId="1" xfId="0" applyFont="1" applyBorder="1"/>
    <xf numFmtId="0" fontId="3" fillId="0" borderId="13" xfId="0" applyFont="1" applyBorder="1" applyAlignment="1">
      <alignment horizontal="justify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/>
    <xf numFmtId="2" fontId="7" fillId="0" borderId="1" xfId="0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0" fillId="3" borderId="1" xfId="0" applyFill="1" applyBorder="1"/>
    <xf numFmtId="0" fontId="1" fillId="3" borderId="1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right"/>
    </xf>
    <xf numFmtId="0" fontId="1" fillId="3" borderId="3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19"/>
  <sheetViews>
    <sheetView topLeftCell="A2" workbookViewId="0">
      <selection activeCell="D21" sqref="D21"/>
    </sheetView>
  </sheetViews>
  <sheetFormatPr defaultRowHeight="15" x14ac:dyDescent="0.25"/>
  <cols>
    <col min="2" max="2" width="29.5703125" customWidth="1"/>
    <col min="3" max="3" width="11.5703125" customWidth="1"/>
    <col min="4" max="4" width="6.85546875" customWidth="1"/>
    <col min="5" max="5" width="6.7109375" customWidth="1"/>
    <col min="6" max="6" width="5.42578125" customWidth="1"/>
    <col min="7" max="7" width="6.28515625" customWidth="1"/>
    <col min="8" max="8" width="4.5703125" customWidth="1"/>
    <col min="9" max="9" width="6.85546875" customWidth="1"/>
    <col min="10" max="10" width="5.140625" customWidth="1"/>
    <col min="11" max="11" width="6.7109375" customWidth="1"/>
    <col min="12" max="12" width="6.140625" customWidth="1"/>
    <col min="13" max="13" width="5.7109375" customWidth="1"/>
    <col min="14" max="14" width="5.140625" customWidth="1"/>
    <col min="15" max="16" width="6.42578125" customWidth="1"/>
    <col min="17" max="17" width="6.28515625" customWidth="1"/>
    <col min="18" max="18" width="5.42578125" customWidth="1"/>
    <col min="19" max="19" width="6.7109375" customWidth="1"/>
    <col min="20" max="20" width="5.5703125" customWidth="1"/>
    <col min="21" max="21" width="6.42578125" customWidth="1"/>
    <col min="22" max="22" width="8" customWidth="1"/>
    <col min="23" max="23" width="6.140625" customWidth="1"/>
    <col min="24" max="24" width="8" customWidth="1"/>
    <col min="25" max="25" width="6.85546875" customWidth="1"/>
  </cols>
  <sheetData>
    <row r="2" spans="2:26" x14ac:dyDescent="0.25">
      <c r="B2" s="1" t="s">
        <v>0</v>
      </c>
      <c r="C2" s="23" t="s">
        <v>15</v>
      </c>
      <c r="D2" s="20">
        <v>2017</v>
      </c>
      <c r="E2" s="21"/>
      <c r="F2" s="21"/>
      <c r="G2" s="22"/>
      <c r="H2" s="20">
        <v>2018</v>
      </c>
      <c r="I2" s="21"/>
      <c r="J2" s="21"/>
      <c r="K2" s="22"/>
      <c r="L2" s="20">
        <v>2019</v>
      </c>
      <c r="M2" s="21"/>
      <c r="N2" s="21"/>
      <c r="O2" s="22"/>
      <c r="P2" s="20">
        <v>2020</v>
      </c>
      <c r="Q2" s="21"/>
      <c r="R2" s="21"/>
      <c r="S2" s="22"/>
      <c r="T2" s="20">
        <v>2021</v>
      </c>
      <c r="U2" s="21"/>
      <c r="V2" s="21"/>
      <c r="W2" s="22"/>
      <c r="X2" s="1" t="s">
        <v>5</v>
      </c>
      <c r="Y2" s="1"/>
      <c r="Z2" s="1"/>
    </row>
    <row r="3" spans="2:26" x14ac:dyDescent="0.25">
      <c r="B3" s="1"/>
      <c r="C3" s="24"/>
      <c r="D3" s="4" t="s">
        <v>18</v>
      </c>
      <c r="E3" s="1" t="s">
        <v>2</v>
      </c>
      <c r="F3" s="1" t="s">
        <v>3</v>
      </c>
      <c r="G3" s="1" t="s">
        <v>4</v>
      </c>
      <c r="H3" s="1" t="s">
        <v>18</v>
      </c>
      <c r="I3" s="1" t="s">
        <v>2</v>
      </c>
      <c r="J3" s="1" t="s">
        <v>3</v>
      </c>
      <c r="K3" s="1" t="s">
        <v>4</v>
      </c>
      <c r="L3" s="1" t="s">
        <v>18</v>
      </c>
      <c r="M3" s="1" t="s">
        <v>2</v>
      </c>
      <c r="N3" s="1" t="s">
        <v>3</v>
      </c>
      <c r="O3" s="1" t="s">
        <v>4</v>
      </c>
      <c r="P3" s="1" t="s">
        <v>18</v>
      </c>
      <c r="Q3" s="1" t="s">
        <v>2</v>
      </c>
      <c r="R3" s="1" t="s">
        <v>3</v>
      </c>
      <c r="S3" s="1" t="s">
        <v>4</v>
      </c>
      <c r="T3" s="1" t="s">
        <v>18</v>
      </c>
      <c r="U3" s="1" t="s">
        <v>2</v>
      </c>
      <c r="V3" s="1" t="s">
        <v>3</v>
      </c>
      <c r="W3" s="1" t="s">
        <v>4</v>
      </c>
      <c r="X3" s="1" t="s">
        <v>2</v>
      </c>
      <c r="Y3" s="1" t="s">
        <v>3</v>
      </c>
      <c r="Z3" s="1" t="s">
        <v>4</v>
      </c>
    </row>
    <row r="4" spans="2:26" x14ac:dyDescent="0.25">
      <c r="B4" s="7" t="s">
        <v>7</v>
      </c>
      <c r="C4" s="1">
        <v>25</v>
      </c>
      <c r="D4" s="1">
        <v>8</v>
      </c>
      <c r="E4" s="1">
        <v>4455</v>
      </c>
      <c r="F4" s="1">
        <v>295</v>
      </c>
      <c r="G4" s="1">
        <v>4758</v>
      </c>
      <c r="H4" s="1">
        <v>3</v>
      </c>
      <c r="I4" s="1">
        <v>3236</v>
      </c>
      <c r="J4" s="1">
        <v>262</v>
      </c>
      <c r="K4" s="1">
        <v>3503</v>
      </c>
      <c r="L4" s="1">
        <v>6</v>
      </c>
      <c r="M4" s="1">
        <v>3688</v>
      </c>
      <c r="N4" s="1">
        <v>187</v>
      </c>
      <c r="O4" s="1">
        <v>3881</v>
      </c>
      <c r="P4" s="1">
        <v>4</v>
      </c>
      <c r="Q4" s="1">
        <v>3502</v>
      </c>
      <c r="R4" s="1">
        <v>167</v>
      </c>
      <c r="S4" s="1">
        <v>3674</v>
      </c>
      <c r="T4" s="1">
        <v>4</v>
      </c>
      <c r="U4" s="1">
        <v>3871</v>
      </c>
      <c r="V4" s="1">
        <v>186</v>
      </c>
      <c r="W4" s="1">
        <v>4057</v>
      </c>
      <c r="X4" s="1">
        <v>18752</v>
      </c>
      <c r="Y4" s="1">
        <v>1097</v>
      </c>
      <c r="Z4" s="1">
        <v>19873</v>
      </c>
    </row>
    <row r="5" spans="2:26" x14ac:dyDescent="0.25">
      <c r="B5" s="1" t="s">
        <v>8</v>
      </c>
      <c r="C5" s="1">
        <v>2</v>
      </c>
      <c r="D5" s="1">
        <v>1</v>
      </c>
      <c r="E5" s="1">
        <v>2850</v>
      </c>
      <c r="F5" s="1">
        <v>125</v>
      </c>
      <c r="G5" s="1">
        <v>2900</v>
      </c>
      <c r="H5" s="1">
        <v>0</v>
      </c>
      <c r="I5" s="1">
        <v>2970</v>
      </c>
      <c r="J5" s="1">
        <v>127</v>
      </c>
      <c r="K5" s="1">
        <v>3034</v>
      </c>
      <c r="L5" s="1">
        <v>0</v>
      </c>
      <c r="M5" s="1">
        <v>2670</v>
      </c>
      <c r="N5" s="1">
        <v>138</v>
      </c>
      <c r="O5" s="1">
        <v>2805</v>
      </c>
      <c r="P5" s="1">
        <v>0</v>
      </c>
      <c r="Q5" s="1">
        <v>2709</v>
      </c>
      <c r="R5" s="1">
        <v>128</v>
      </c>
      <c r="S5" s="1">
        <v>2747</v>
      </c>
      <c r="T5" s="1">
        <v>1</v>
      </c>
      <c r="U5" s="1">
        <v>2805</v>
      </c>
      <c r="V5" s="1">
        <v>105</v>
      </c>
      <c r="W5" s="1">
        <v>2837</v>
      </c>
      <c r="X5" s="1">
        <v>14004</v>
      </c>
      <c r="Y5" s="1">
        <v>623</v>
      </c>
      <c r="Z5" s="1">
        <v>14323</v>
      </c>
    </row>
    <row r="6" spans="2:26" x14ac:dyDescent="0.25">
      <c r="B6" s="1" t="s">
        <v>9</v>
      </c>
      <c r="C6" s="1">
        <v>70</v>
      </c>
      <c r="D6" s="1">
        <v>13</v>
      </c>
      <c r="E6" s="1">
        <v>1031</v>
      </c>
      <c r="F6" s="1">
        <v>72</v>
      </c>
      <c r="G6" s="1">
        <v>1103</v>
      </c>
      <c r="H6" s="1">
        <v>17</v>
      </c>
      <c r="I6" s="1">
        <v>2407</v>
      </c>
      <c r="J6" s="1">
        <v>115</v>
      </c>
      <c r="K6" s="1">
        <v>2488</v>
      </c>
      <c r="L6" s="1">
        <v>17</v>
      </c>
      <c r="M6" s="1">
        <v>2672</v>
      </c>
      <c r="N6" s="1">
        <v>112</v>
      </c>
      <c r="O6" s="1">
        <v>2785</v>
      </c>
      <c r="P6" s="1">
        <v>11</v>
      </c>
      <c r="Q6" s="1">
        <v>2844</v>
      </c>
      <c r="R6" s="1">
        <v>111</v>
      </c>
      <c r="S6" s="1">
        <v>2975</v>
      </c>
      <c r="T6" s="1">
        <v>12</v>
      </c>
      <c r="U6" s="1">
        <v>4026</v>
      </c>
      <c r="V6" s="1">
        <v>149</v>
      </c>
      <c r="W6" s="1">
        <v>4093</v>
      </c>
      <c r="X6" s="1">
        <v>12980</v>
      </c>
      <c r="Y6" s="1">
        <v>559</v>
      </c>
      <c r="Z6" s="1">
        <v>13444</v>
      </c>
    </row>
    <row r="7" spans="2:26" x14ac:dyDescent="0.25">
      <c r="B7" s="1" t="s">
        <v>10</v>
      </c>
      <c r="C7" s="1">
        <v>68</v>
      </c>
      <c r="D7" s="1">
        <v>12</v>
      </c>
      <c r="E7" s="1">
        <v>3279</v>
      </c>
      <c r="F7" s="1">
        <v>27</v>
      </c>
      <c r="G7" s="1">
        <v>3351</v>
      </c>
      <c r="H7" s="1">
        <v>11</v>
      </c>
      <c r="I7" s="1">
        <v>3643</v>
      </c>
      <c r="J7" s="1">
        <v>84</v>
      </c>
      <c r="K7" s="1">
        <v>3727</v>
      </c>
      <c r="L7" s="1">
        <v>12</v>
      </c>
      <c r="M7" s="1">
        <v>3927</v>
      </c>
      <c r="N7" s="1">
        <v>86</v>
      </c>
      <c r="O7" s="1">
        <v>4015</v>
      </c>
      <c r="P7" s="1">
        <v>21</v>
      </c>
      <c r="Q7" s="1">
        <v>4549</v>
      </c>
      <c r="R7" s="1">
        <v>97</v>
      </c>
      <c r="S7" s="1">
        <v>4646</v>
      </c>
      <c r="T7" s="1">
        <v>12</v>
      </c>
      <c r="U7" s="1">
        <v>4906</v>
      </c>
      <c r="V7" s="1">
        <v>116</v>
      </c>
      <c r="W7" s="1">
        <v>5026</v>
      </c>
      <c r="X7" s="1">
        <v>20304</v>
      </c>
      <c r="Y7" s="1">
        <v>410</v>
      </c>
      <c r="Z7" s="1">
        <v>20765</v>
      </c>
    </row>
    <row r="8" spans="2:26" x14ac:dyDescent="0.25">
      <c r="B8" s="1" t="s">
        <v>11</v>
      </c>
      <c r="C8" s="1">
        <v>30</v>
      </c>
      <c r="D8" s="1">
        <v>7</v>
      </c>
      <c r="E8" s="1">
        <v>1335</v>
      </c>
      <c r="F8" s="1">
        <v>49</v>
      </c>
      <c r="G8" s="1">
        <v>1384</v>
      </c>
      <c r="H8" s="1">
        <v>2</v>
      </c>
      <c r="I8" s="1">
        <v>1269</v>
      </c>
      <c r="J8" s="1">
        <v>25</v>
      </c>
      <c r="K8" s="1">
        <v>1294</v>
      </c>
      <c r="L8" s="1">
        <v>3</v>
      </c>
      <c r="M8" s="1">
        <v>1301</v>
      </c>
      <c r="N8" s="1">
        <v>48</v>
      </c>
      <c r="O8" s="1">
        <v>1349</v>
      </c>
      <c r="P8" s="1">
        <v>8</v>
      </c>
      <c r="Q8" s="1">
        <v>1400</v>
      </c>
      <c r="R8" s="1">
        <v>61</v>
      </c>
      <c r="S8" s="1">
        <v>1461</v>
      </c>
      <c r="T8" s="1">
        <v>10</v>
      </c>
      <c r="U8" s="1">
        <v>1391</v>
      </c>
      <c r="V8" s="1">
        <v>54</v>
      </c>
      <c r="W8" s="1">
        <v>1445</v>
      </c>
      <c r="X8" s="1">
        <v>6696</v>
      </c>
      <c r="Y8" s="1">
        <v>237</v>
      </c>
      <c r="Z8" s="1">
        <v>6933</v>
      </c>
    </row>
    <row r="9" spans="2:26" x14ac:dyDescent="0.25">
      <c r="B9" s="1" t="s">
        <v>12</v>
      </c>
      <c r="C9" s="1">
        <v>27</v>
      </c>
      <c r="D9" s="1">
        <v>7</v>
      </c>
      <c r="E9" s="1">
        <v>2423</v>
      </c>
      <c r="F9" s="1">
        <v>132</v>
      </c>
      <c r="G9" s="1">
        <v>2563</v>
      </c>
      <c r="H9" s="1">
        <v>9</v>
      </c>
      <c r="I9" s="1">
        <v>2657</v>
      </c>
      <c r="J9" s="1">
        <v>95</v>
      </c>
      <c r="K9" s="1">
        <v>2762</v>
      </c>
      <c r="L9" s="1">
        <v>4</v>
      </c>
      <c r="M9" s="1">
        <v>2688</v>
      </c>
      <c r="N9" s="1">
        <v>120</v>
      </c>
      <c r="O9" s="1">
        <v>2618</v>
      </c>
      <c r="P9" s="1">
        <v>5</v>
      </c>
      <c r="Q9" s="1">
        <v>2980</v>
      </c>
      <c r="R9" s="1">
        <v>145</v>
      </c>
      <c r="S9" s="1">
        <v>3139</v>
      </c>
      <c r="T9" s="1">
        <v>2</v>
      </c>
      <c r="U9" s="1">
        <v>3556</v>
      </c>
      <c r="V9" s="1">
        <v>176</v>
      </c>
      <c r="W9" s="1">
        <v>3732</v>
      </c>
      <c r="X9" s="1">
        <v>14304</v>
      </c>
      <c r="Y9" s="1">
        <v>668</v>
      </c>
      <c r="Z9" s="1">
        <v>14814</v>
      </c>
    </row>
    <row r="10" spans="2:26" x14ac:dyDescent="0.25">
      <c r="B10" s="1" t="s">
        <v>13</v>
      </c>
      <c r="C10" s="1">
        <v>8</v>
      </c>
      <c r="D10" s="1">
        <v>0</v>
      </c>
      <c r="E10" s="1">
        <v>1648</v>
      </c>
      <c r="F10" s="1">
        <v>86</v>
      </c>
      <c r="G10" s="1">
        <v>1708</v>
      </c>
      <c r="H10" s="1">
        <v>0</v>
      </c>
      <c r="I10" s="1">
        <v>2112</v>
      </c>
      <c r="J10" s="1">
        <v>87</v>
      </c>
      <c r="K10" s="1">
        <v>2168</v>
      </c>
      <c r="L10" s="1">
        <v>3</v>
      </c>
      <c r="M10" s="1">
        <v>2376</v>
      </c>
      <c r="N10" s="1">
        <v>106</v>
      </c>
      <c r="O10" s="1">
        <v>2297</v>
      </c>
      <c r="P10" s="1">
        <v>1</v>
      </c>
      <c r="Q10" s="1">
        <v>2441</v>
      </c>
      <c r="R10" s="1">
        <v>96</v>
      </c>
      <c r="S10" s="1">
        <v>2377</v>
      </c>
      <c r="T10" s="1">
        <v>4</v>
      </c>
      <c r="U10" s="1">
        <v>2622</v>
      </c>
      <c r="V10" s="1">
        <v>107</v>
      </c>
      <c r="W10" s="1">
        <v>2635</v>
      </c>
      <c r="X10" s="1">
        <v>11199</v>
      </c>
      <c r="Y10" s="1">
        <v>482</v>
      </c>
      <c r="Z10" s="1">
        <v>11185</v>
      </c>
    </row>
    <row r="11" spans="2:26" x14ac:dyDescent="0.25">
      <c r="B11" s="1" t="s">
        <v>14</v>
      </c>
      <c r="C11" s="1">
        <v>23</v>
      </c>
      <c r="D11" s="1">
        <v>7</v>
      </c>
      <c r="E11" s="1">
        <v>2264</v>
      </c>
      <c r="F11" s="1">
        <v>119</v>
      </c>
      <c r="G11" s="1">
        <v>2379</v>
      </c>
      <c r="H11" s="1">
        <v>3</v>
      </c>
      <c r="I11" s="1">
        <v>1589</v>
      </c>
      <c r="J11" s="1">
        <v>107</v>
      </c>
      <c r="K11" s="1">
        <v>1696</v>
      </c>
      <c r="L11" s="1">
        <v>4</v>
      </c>
      <c r="M11" s="1">
        <v>3849</v>
      </c>
      <c r="N11" s="1">
        <v>120</v>
      </c>
      <c r="O11" s="1">
        <v>3969</v>
      </c>
      <c r="P11" s="1">
        <v>6</v>
      </c>
      <c r="Q11" s="1">
        <v>2697</v>
      </c>
      <c r="R11" s="1">
        <v>121</v>
      </c>
      <c r="S11" s="1">
        <v>2818</v>
      </c>
      <c r="T11" s="1">
        <v>3</v>
      </c>
      <c r="U11" s="1">
        <v>2359</v>
      </c>
      <c r="V11" s="1">
        <v>104</v>
      </c>
      <c r="W11" s="1">
        <v>2463</v>
      </c>
      <c r="X11" s="1">
        <v>12758</v>
      </c>
      <c r="Y11" s="1">
        <v>571</v>
      </c>
      <c r="Z11" s="1">
        <v>13325</v>
      </c>
    </row>
    <row r="12" spans="2:26" ht="15.75" thickBot="1" x14ac:dyDescent="0.3">
      <c r="B12" s="1" t="s">
        <v>1</v>
      </c>
      <c r="C12" s="1">
        <v>15</v>
      </c>
      <c r="D12" s="1">
        <v>0</v>
      </c>
      <c r="E12" s="1">
        <v>985</v>
      </c>
      <c r="F12" s="1">
        <v>15</v>
      </c>
      <c r="G12" s="1">
        <v>1010</v>
      </c>
      <c r="H12" s="1">
        <v>0</v>
      </c>
      <c r="I12" s="1">
        <v>1800</v>
      </c>
      <c r="J12" s="1">
        <v>25</v>
      </c>
      <c r="K12" s="1">
        <v>1836</v>
      </c>
      <c r="L12" s="1">
        <v>3</v>
      </c>
      <c r="M12" s="1">
        <v>2076</v>
      </c>
      <c r="N12" s="2">
        <v>37</v>
      </c>
      <c r="O12" s="3">
        <v>2130</v>
      </c>
      <c r="P12" s="3">
        <v>11</v>
      </c>
      <c r="Q12" s="1">
        <v>2054</v>
      </c>
      <c r="R12" s="1">
        <v>78</v>
      </c>
      <c r="S12" s="1">
        <v>2149</v>
      </c>
      <c r="T12" s="1">
        <v>1</v>
      </c>
      <c r="U12" s="1">
        <v>2268</v>
      </c>
      <c r="V12" s="1">
        <v>43</v>
      </c>
      <c r="W12" s="1">
        <v>2311</v>
      </c>
      <c r="X12" s="1">
        <v>9183</v>
      </c>
      <c r="Y12" s="1">
        <v>198</v>
      </c>
      <c r="Z12" s="1">
        <v>9436</v>
      </c>
    </row>
    <row r="13" spans="2:26" x14ac:dyDescent="0.25">
      <c r="B13" s="1" t="s">
        <v>6</v>
      </c>
      <c r="C13" s="1">
        <v>27</v>
      </c>
      <c r="D13" s="1">
        <v>6</v>
      </c>
      <c r="E13" s="1">
        <v>2770</v>
      </c>
      <c r="F13" s="1">
        <v>114</v>
      </c>
      <c r="G13" s="1">
        <v>2884</v>
      </c>
      <c r="H13" s="1">
        <v>7</v>
      </c>
      <c r="I13" s="1">
        <v>3467</v>
      </c>
      <c r="J13" s="1">
        <v>92</v>
      </c>
      <c r="K13" s="1">
        <v>3559</v>
      </c>
      <c r="L13" s="1">
        <v>3</v>
      </c>
      <c r="M13" s="1">
        <v>3052</v>
      </c>
      <c r="N13" s="1">
        <v>131</v>
      </c>
      <c r="O13" s="1">
        <v>3183</v>
      </c>
      <c r="P13" s="1">
        <v>5</v>
      </c>
      <c r="Q13" s="1">
        <v>2922</v>
      </c>
      <c r="R13" s="1">
        <v>64</v>
      </c>
      <c r="S13" s="1">
        <v>2986</v>
      </c>
      <c r="T13" s="1">
        <v>6</v>
      </c>
      <c r="U13" s="1">
        <v>3803</v>
      </c>
      <c r="V13" s="1">
        <v>109</v>
      </c>
      <c r="W13" s="1">
        <v>3912</v>
      </c>
      <c r="X13" s="1">
        <v>16014</v>
      </c>
      <c r="Y13" s="1">
        <v>510</v>
      </c>
      <c r="Z13" s="1">
        <v>16524</v>
      </c>
    </row>
    <row r="14" spans="2:26" x14ac:dyDescent="0.25">
      <c r="B14" s="1" t="s">
        <v>16</v>
      </c>
      <c r="C14" s="1">
        <v>16</v>
      </c>
      <c r="D14" s="1">
        <v>3</v>
      </c>
      <c r="E14" s="1">
        <v>2378</v>
      </c>
      <c r="F14" s="1">
        <v>100</v>
      </c>
      <c r="G14" s="1">
        <v>2478</v>
      </c>
      <c r="H14" s="1">
        <v>5</v>
      </c>
      <c r="I14" s="1">
        <v>5364</v>
      </c>
      <c r="J14" s="1">
        <v>132</v>
      </c>
      <c r="K14" s="1">
        <v>5496</v>
      </c>
      <c r="L14" s="1">
        <v>1</v>
      </c>
      <c r="M14" s="1">
        <v>5583</v>
      </c>
      <c r="N14" s="1">
        <v>148</v>
      </c>
      <c r="O14" s="1">
        <v>5729</v>
      </c>
      <c r="P14" s="1">
        <v>3</v>
      </c>
      <c r="Q14" s="1">
        <v>4830</v>
      </c>
      <c r="R14" s="1">
        <v>132</v>
      </c>
      <c r="S14" s="1">
        <v>4958</v>
      </c>
      <c r="T14" s="1">
        <v>4</v>
      </c>
      <c r="U14" s="1">
        <v>6053</v>
      </c>
      <c r="V14" s="1">
        <v>110</v>
      </c>
      <c r="W14" s="1">
        <v>6139</v>
      </c>
      <c r="X14" s="1">
        <v>24208</v>
      </c>
      <c r="Y14" s="1">
        <v>622</v>
      </c>
      <c r="Z14" s="1">
        <v>24800</v>
      </c>
    </row>
    <row r="15" spans="2:26" x14ac:dyDescent="0.25">
      <c r="B15" s="1" t="s">
        <v>17</v>
      </c>
      <c r="C15" s="1">
        <v>9</v>
      </c>
      <c r="D15" s="1">
        <v>0</v>
      </c>
      <c r="E15" s="1">
        <v>4299</v>
      </c>
      <c r="F15" s="1">
        <v>161</v>
      </c>
      <c r="G15" s="1">
        <v>4460</v>
      </c>
      <c r="H15" s="1">
        <v>0</v>
      </c>
      <c r="I15" s="1">
        <v>4821</v>
      </c>
      <c r="J15" s="1">
        <v>189</v>
      </c>
      <c r="K15" s="1">
        <v>5010</v>
      </c>
      <c r="L15" s="1">
        <v>0</v>
      </c>
      <c r="M15" s="1">
        <v>7935</v>
      </c>
      <c r="N15" s="1">
        <v>204</v>
      </c>
      <c r="O15" s="1">
        <v>8139</v>
      </c>
      <c r="P15" s="1">
        <v>6</v>
      </c>
      <c r="Q15" s="1">
        <v>7126</v>
      </c>
      <c r="R15" s="1">
        <v>212</v>
      </c>
      <c r="S15" s="1">
        <v>7344</v>
      </c>
      <c r="T15" s="1">
        <v>3</v>
      </c>
      <c r="U15" s="1">
        <v>8811</v>
      </c>
      <c r="V15" s="1">
        <v>164</v>
      </c>
      <c r="W15" s="1">
        <v>8978</v>
      </c>
      <c r="X15" s="1">
        <v>32992</v>
      </c>
      <c r="Y15" s="1">
        <v>930</v>
      </c>
      <c r="Z15" s="1">
        <v>33931</v>
      </c>
    </row>
    <row r="16" spans="2:26" x14ac:dyDescent="0.25">
      <c r="B16" s="1" t="s">
        <v>19</v>
      </c>
      <c r="C16" s="1">
        <f t="shared" ref="C16:Z16" si="0">SUM(C4:C15)</f>
        <v>320</v>
      </c>
      <c r="D16" s="1">
        <f t="shared" si="0"/>
        <v>64</v>
      </c>
      <c r="E16" s="1">
        <f t="shared" si="0"/>
        <v>29717</v>
      </c>
      <c r="F16" s="1">
        <f t="shared" si="0"/>
        <v>1295</v>
      </c>
      <c r="G16" s="1">
        <f t="shared" si="0"/>
        <v>30978</v>
      </c>
      <c r="H16" s="1">
        <f t="shared" si="0"/>
        <v>57</v>
      </c>
      <c r="I16" s="1">
        <f t="shared" si="0"/>
        <v>35335</v>
      </c>
      <c r="J16" s="1">
        <f t="shared" si="0"/>
        <v>1340</v>
      </c>
      <c r="K16" s="1">
        <f t="shared" si="0"/>
        <v>36573</v>
      </c>
      <c r="L16" s="1">
        <f t="shared" si="0"/>
        <v>56</v>
      </c>
      <c r="M16" s="1">
        <f t="shared" si="0"/>
        <v>41817</v>
      </c>
      <c r="N16" s="1">
        <f t="shared" si="0"/>
        <v>1437</v>
      </c>
      <c r="O16" s="1">
        <f t="shared" si="0"/>
        <v>42900</v>
      </c>
      <c r="P16" s="1">
        <f t="shared" si="0"/>
        <v>81</v>
      </c>
      <c r="Q16" s="1">
        <f t="shared" si="0"/>
        <v>40054</v>
      </c>
      <c r="R16" s="1">
        <f t="shared" si="0"/>
        <v>1412</v>
      </c>
      <c r="S16" s="1">
        <f t="shared" si="0"/>
        <v>41274</v>
      </c>
      <c r="T16" s="1">
        <f t="shared" si="0"/>
        <v>62</v>
      </c>
      <c r="U16" s="1">
        <f t="shared" si="0"/>
        <v>46471</v>
      </c>
      <c r="V16" s="1">
        <f t="shared" si="0"/>
        <v>1423</v>
      </c>
      <c r="W16" s="1">
        <f t="shared" si="0"/>
        <v>47628</v>
      </c>
      <c r="X16" s="1">
        <f t="shared" si="0"/>
        <v>193394</v>
      </c>
      <c r="Y16" s="1">
        <f t="shared" si="0"/>
        <v>6907</v>
      </c>
      <c r="Z16" s="1">
        <f t="shared" si="0"/>
        <v>199353</v>
      </c>
    </row>
    <row r="17" spans="2:26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2:26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</sheetData>
  <mergeCells count="6">
    <mergeCell ref="T2:W2"/>
    <mergeCell ref="C2:C3"/>
    <mergeCell ref="D2:G2"/>
    <mergeCell ref="H2:K2"/>
    <mergeCell ref="L2:O2"/>
    <mergeCell ref="P2:S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C2" sqref="C2:C3"/>
    </sheetView>
  </sheetViews>
  <sheetFormatPr defaultRowHeight="15" x14ac:dyDescent="0.25"/>
  <cols>
    <col min="1" max="1" width="5.140625" customWidth="1"/>
    <col min="2" max="2" width="34.7109375" customWidth="1"/>
    <col min="3" max="3" width="18.28515625" customWidth="1"/>
    <col min="4" max="4" width="13.7109375" customWidth="1"/>
    <col min="5" max="5" width="26.140625" customWidth="1"/>
    <col min="6" max="6" width="17" customWidth="1"/>
    <col min="7" max="7" width="17.140625" customWidth="1"/>
  </cols>
  <sheetData>
    <row r="1" spans="1:7" ht="15.75" thickBot="1" x14ac:dyDescent="0.3"/>
    <row r="2" spans="1:7" ht="30.75" customHeight="1" x14ac:dyDescent="0.25">
      <c r="A2" s="1"/>
      <c r="B2" s="29" t="s">
        <v>20</v>
      </c>
      <c r="C2" s="27" t="s">
        <v>21</v>
      </c>
      <c r="D2" s="29" t="s">
        <v>15</v>
      </c>
      <c r="E2" s="31" t="s">
        <v>22</v>
      </c>
      <c r="F2" s="25" t="s">
        <v>2</v>
      </c>
      <c r="G2" s="25" t="s">
        <v>3</v>
      </c>
    </row>
    <row r="3" spans="1:7" ht="15.75" thickBot="1" x14ac:dyDescent="0.3">
      <c r="A3" s="1"/>
      <c r="B3" s="30"/>
      <c r="C3" s="28"/>
      <c r="D3" s="30"/>
      <c r="E3" s="32"/>
      <c r="F3" s="26"/>
      <c r="G3" s="26"/>
    </row>
    <row r="4" spans="1:7" ht="16.5" thickBot="1" x14ac:dyDescent="0.3">
      <c r="A4" s="1">
        <v>1</v>
      </c>
      <c r="B4" s="5" t="s">
        <v>23</v>
      </c>
      <c r="C4" s="6">
        <v>19873</v>
      </c>
      <c r="D4" s="6">
        <v>25</v>
      </c>
      <c r="E4" s="8">
        <f>D4*10000/C4</f>
        <v>12.579882252302118</v>
      </c>
      <c r="F4" s="18">
        <v>18752</v>
      </c>
      <c r="G4" s="18">
        <v>1097</v>
      </c>
    </row>
    <row r="5" spans="1:7" ht="16.5" thickBot="1" x14ac:dyDescent="0.3">
      <c r="A5" s="1">
        <v>2</v>
      </c>
      <c r="B5" s="5" t="s">
        <v>24</v>
      </c>
      <c r="C5" s="6">
        <v>14323</v>
      </c>
      <c r="D5" s="6">
        <v>2</v>
      </c>
      <c r="E5" s="8">
        <f t="shared" ref="E5:E16" si="0">D5*10000/C5</f>
        <v>1.3963555121133842</v>
      </c>
      <c r="F5" s="18">
        <v>14004</v>
      </c>
      <c r="G5" s="18">
        <v>623</v>
      </c>
    </row>
    <row r="6" spans="1:7" ht="16.5" thickBot="1" x14ac:dyDescent="0.3">
      <c r="A6" s="1">
        <v>3</v>
      </c>
      <c r="B6" s="5" t="s">
        <v>25</v>
      </c>
      <c r="C6" s="6">
        <v>13444</v>
      </c>
      <c r="D6" s="6">
        <v>70</v>
      </c>
      <c r="E6" s="8">
        <f t="shared" si="0"/>
        <v>52.06783695328771</v>
      </c>
      <c r="F6" s="18">
        <v>12980</v>
      </c>
      <c r="G6" s="18">
        <v>559</v>
      </c>
    </row>
    <row r="7" spans="1:7" ht="16.5" thickBot="1" x14ac:dyDescent="0.3">
      <c r="A7" s="1">
        <v>4</v>
      </c>
      <c r="B7" s="5" t="s">
        <v>26</v>
      </c>
      <c r="C7" s="6">
        <v>20765</v>
      </c>
      <c r="D7" s="6">
        <v>68</v>
      </c>
      <c r="E7" s="8">
        <f t="shared" si="0"/>
        <v>32.747411509751984</v>
      </c>
      <c r="F7" s="18">
        <v>20304</v>
      </c>
      <c r="G7" s="18">
        <v>410</v>
      </c>
    </row>
    <row r="8" spans="1:7" ht="16.5" thickBot="1" x14ac:dyDescent="0.3">
      <c r="A8" s="1">
        <v>5</v>
      </c>
      <c r="B8" s="5" t="s">
        <v>27</v>
      </c>
      <c r="C8" s="6">
        <v>6933</v>
      </c>
      <c r="D8" s="6">
        <v>30</v>
      </c>
      <c r="E8" s="8">
        <f t="shared" si="0"/>
        <v>43.271311120726956</v>
      </c>
      <c r="F8" s="18">
        <v>6696</v>
      </c>
      <c r="G8" s="18">
        <v>237</v>
      </c>
    </row>
    <row r="9" spans="1:7" ht="16.5" thickBot="1" x14ac:dyDescent="0.3">
      <c r="A9" s="1">
        <v>6</v>
      </c>
      <c r="B9" s="5" t="s">
        <v>28</v>
      </c>
      <c r="C9" s="6">
        <v>14814</v>
      </c>
      <c r="D9" s="6">
        <v>27</v>
      </c>
      <c r="E9" s="8">
        <f t="shared" si="0"/>
        <v>18.226002430133658</v>
      </c>
      <c r="F9" s="18">
        <v>14304</v>
      </c>
      <c r="G9" s="18">
        <v>668</v>
      </c>
    </row>
    <row r="10" spans="1:7" ht="16.5" thickBot="1" x14ac:dyDescent="0.3">
      <c r="A10" s="1">
        <v>7</v>
      </c>
      <c r="B10" s="5" t="s">
        <v>29</v>
      </c>
      <c r="C10" s="6">
        <v>11185</v>
      </c>
      <c r="D10" s="6">
        <v>8</v>
      </c>
      <c r="E10" s="8">
        <f t="shared" si="0"/>
        <v>7.1524362986142158</v>
      </c>
      <c r="F10" s="18">
        <v>11199</v>
      </c>
      <c r="G10" s="18">
        <v>482</v>
      </c>
    </row>
    <row r="11" spans="1:7" ht="16.5" thickBot="1" x14ac:dyDescent="0.3">
      <c r="A11" s="1">
        <v>8</v>
      </c>
      <c r="B11" s="5" t="s">
        <v>30</v>
      </c>
      <c r="C11" s="6">
        <v>13325</v>
      </c>
      <c r="D11" s="6">
        <v>23</v>
      </c>
      <c r="E11" s="8">
        <f t="shared" si="0"/>
        <v>17.26078799249531</v>
      </c>
      <c r="F11" s="18">
        <v>12758</v>
      </c>
      <c r="G11" s="18">
        <v>571</v>
      </c>
    </row>
    <row r="12" spans="1:7" ht="16.5" thickBot="1" x14ac:dyDescent="0.3">
      <c r="A12" s="1">
        <v>9</v>
      </c>
      <c r="B12" s="5" t="s">
        <v>31</v>
      </c>
      <c r="C12" s="6">
        <v>9436</v>
      </c>
      <c r="D12" s="6">
        <v>15</v>
      </c>
      <c r="E12" s="8">
        <f t="shared" si="0"/>
        <v>15.8965663416702</v>
      </c>
      <c r="F12" s="18">
        <v>9183</v>
      </c>
      <c r="G12" s="18">
        <v>198</v>
      </c>
    </row>
    <row r="13" spans="1:7" ht="16.5" thickBot="1" x14ac:dyDescent="0.3">
      <c r="A13" s="1">
        <v>10</v>
      </c>
      <c r="B13" s="5" t="s">
        <v>32</v>
      </c>
      <c r="C13" s="6">
        <v>16524</v>
      </c>
      <c r="D13" s="6">
        <v>27</v>
      </c>
      <c r="E13" s="8">
        <f t="shared" si="0"/>
        <v>16.33986928104575</v>
      </c>
      <c r="F13" s="18">
        <v>16014</v>
      </c>
      <c r="G13" s="18">
        <v>510</v>
      </c>
    </row>
    <row r="14" spans="1:7" ht="16.5" thickBot="1" x14ac:dyDescent="0.3">
      <c r="A14" s="1">
        <v>11</v>
      </c>
      <c r="B14" s="5" t="s">
        <v>16</v>
      </c>
      <c r="C14" s="6">
        <v>24800</v>
      </c>
      <c r="D14" s="6">
        <v>16</v>
      </c>
      <c r="E14" s="8">
        <f t="shared" si="0"/>
        <v>6.4516129032258061</v>
      </c>
      <c r="F14" s="18">
        <v>24208</v>
      </c>
      <c r="G14" s="18">
        <v>622</v>
      </c>
    </row>
    <row r="15" spans="1:7" ht="15.75" x14ac:dyDescent="0.25">
      <c r="A15" s="9">
        <v>12</v>
      </c>
      <c r="B15" s="12" t="s">
        <v>33</v>
      </c>
      <c r="C15" s="14">
        <v>33931</v>
      </c>
      <c r="D15" s="14">
        <v>9</v>
      </c>
      <c r="E15" s="13">
        <f t="shared" si="0"/>
        <v>2.6524417199610975</v>
      </c>
      <c r="F15" s="19">
        <v>32992</v>
      </c>
      <c r="G15" s="19">
        <v>930</v>
      </c>
    </row>
    <row r="16" spans="1:7" ht="15.75" x14ac:dyDescent="0.25">
      <c r="A16" s="1"/>
      <c r="B16" s="15" t="s">
        <v>34</v>
      </c>
      <c r="C16" s="16">
        <v>199353</v>
      </c>
      <c r="D16" s="16">
        <v>320</v>
      </c>
      <c r="E16" s="17">
        <f t="shared" si="0"/>
        <v>16.051927987038066</v>
      </c>
      <c r="F16" s="18">
        <v>193394</v>
      </c>
      <c r="G16" s="18">
        <v>6907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0"/>
      <c r="B18" s="10"/>
      <c r="C18" s="10"/>
      <c r="D18" s="10"/>
      <c r="E18" s="10"/>
      <c r="F18" s="10"/>
      <c r="G18" s="10"/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x14ac:dyDescent="0.25">
      <c r="A20" s="10"/>
      <c r="B20" s="10"/>
      <c r="C20" s="10"/>
      <c r="D20" s="10"/>
      <c r="E20" s="10"/>
      <c r="F20" s="10"/>
      <c r="G20" s="10"/>
    </row>
    <row r="21" spans="1:7" x14ac:dyDescent="0.25">
      <c r="A21" s="10"/>
      <c r="B21" s="10"/>
      <c r="C21" s="10"/>
      <c r="D21" s="10"/>
      <c r="E21" s="10"/>
      <c r="F21" s="10"/>
      <c r="G21" s="10"/>
    </row>
    <row r="22" spans="1:7" x14ac:dyDescent="0.25">
      <c r="A22" s="10"/>
      <c r="B22" s="10"/>
      <c r="C22" s="10"/>
      <c r="D22" s="10"/>
      <c r="E22" s="10"/>
      <c r="F22" s="10"/>
      <c r="G22" s="10"/>
    </row>
    <row r="23" spans="1:7" x14ac:dyDescent="0.25">
      <c r="A23" s="10"/>
      <c r="B23" s="10"/>
      <c r="C23" s="10"/>
      <c r="D23" s="10"/>
      <c r="E23" s="10"/>
      <c r="F23" s="10"/>
      <c r="G23" s="10"/>
    </row>
    <row r="24" spans="1:7" x14ac:dyDescent="0.25">
      <c r="A24" s="10"/>
      <c r="B24" s="10"/>
      <c r="C24" s="10"/>
      <c r="D24" s="10"/>
      <c r="E24" s="10"/>
      <c r="F24" s="10"/>
      <c r="G24" s="10"/>
    </row>
    <row r="25" spans="1:7" x14ac:dyDescent="0.25">
      <c r="A25" s="10"/>
      <c r="B25" s="10"/>
      <c r="C25" s="10"/>
      <c r="D25" s="10"/>
      <c r="E25" s="10"/>
      <c r="F25" s="10"/>
      <c r="G25" s="10"/>
    </row>
    <row r="26" spans="1:7" x14ac:dyDescent="0.25">
      <c r="A26" s="10"/>
      <c r="B26" s="10"/>
      <c r="C26" s="10"/>
      <c r="D26" s="10"/>
      <c r="E26" s="10"/>
      <c r="F26" s="10"/>
      <c r="G26" s="10"/>
    </row>
    <row r="27" spans="1:7" x14ac:dyDescent="0.25">
      <c r="A27" s="10"/>
      <c r="B27" s="10"/>
      <c r="C27" s="10"/>
      <c r="D27" s="10"/>
      <c r="E27" s="10"/>
      <c r="F27" s="10"/>
      <c r="G27" s="10"/>
    </row>
    <row r="28" spans="1:7" x14ac:dyDescent="0.25">
      <c r="A28" s="10"/>
      <c r="B28" s="10"/>
      <c r="C28" s="10"/>
      <c r="D28" s="10"/>
      <c r="E28" s="10"/>
      <c r="F28" s="10"/>
      <c r="G28" s="10"/>
    </row>
  </sheetData>
  <mergeCells count="6">
    <mergeCell ref="G2:G3"/>
    <mergeCell ref="C2:C3"/>
    <mergeCell ref="D2:D3"/>
    <mergeCell ref="B2:B3"/>
    <mergeCell ref="E2:E3"/>
    <mergeCell ref="F2:F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activeCell="H21" sqref="H21"/>
    </sheetView>
  </sheetViews>
  <sheetFormatPr defaultRowHeight="15" x14ac:dyDescent="0.25"/>
  <cols>
    <col min="5" max="5" width="10.7109375" customWidth="1"/>
    <col min="6" max="6" width="20.28515625" customWidth="1"/>
    <col min="7" max="7" width="12.7109375" customWidth="1"/>
    <col min="8" max="8" width="39.7109375" customWidth="1"/>
  </cols>
  <sheetData>
    <row r="2" spans="1:9" ht="15.75" x14ac:dyDescent="0.25">
      <c r="A2" s="33" t="s">
        <v>35</v>
      </c>
      <c r="B2" s="33" t="s">
        <v>2</v>
      </c>
      <c r="C2" s="33" t="s">
        <v>3</v>
      </c>
      <c r="D2" s="33" t="s">
        <v>4</v>
      </c>
      <c r="E2" s="33" t="s">
        <v>15</v>
      </c>
      <c r="F2" s="34" t="s">
        <v>36</v>
      </c>
      <c r="G2" s="34" t="s">
        <v>37</v>
      </c>
      <c r="H2" s="34" t="s">
        <v>39</v>
      </c>
    </row>
    <row r="3" spans="1:9" ht="15.75" x14ac:dyDescent="0.25">
      <c r="A3" s="36">
        <v>2017</v>
      </c>
      <c r="B3" s="36">
        <v>29717</v>
      </c>
      <c r="C3" s="36">
        <v>1295</v>
      </c>
      <c r="D3" s="36">
        <v>30978</v>
      </c>
      <c r="E3" s="36">
        <v>64</v>
      </c>
      <c r="F3" s="37">
        <f>E3*10000/D3</f>
        <v>20.659823100264703</v>
      </c>
      <c r="G3" s="38">
        <f>E3/D3*100</f>
        <v>0.20659823100264701</v>
      </c>
      <c r="H3" s="39">
        <v>1</v>
      </c>
    </row>
    <row r="4" spans="1:9" ht="15.75" x14ac:dyDescent="0.25">
      <c r="A4" s="36">
        <v>2018</v>
      </c>
      <c r="B4" s="36">
        <v>35335</v>
      </c>
      <c r="C4" s="36">
        <v>1340</v>
      </c>
      <c r="D4" s="36">
        <v>36573</v>
      </c>
      <c r="E4" s="36">
        <v>57</v>
      </c>
      <c r="F4" s="37">
        <f t="shared" ref="F4:F8" si="0">E4*10000/D4</f>
        <v>15.585267820523336</v>
      </c>
      <c r="G4" s="38">
        <f t="shared" ref="G4:G8" si="1">E4/D4*100</f>
        <v>0.15585267820523335</v>
      </c>
      <c r="H4" s="39">
        <v>0.75</v>
      </c>
    </row>
    <row r="5" spans="1:9" ht="15.75" x14ac:dyDescent="0.25">
      <c r="A5" s="36">
        <v>2019</v>
      </c>
      <c r="B5" s="36">
        <v>41817</v>
      </c>
      <c r="C5" s="36">
        <v>1437</v>
      </c>
      <c r="D5" s="36">
        <v>42900</v>
      </c>
      <c r="E5" s="36">
        <v>56</v>
      </c>
      <c r="F5" s="37">
        <f t="shared" si="0"/>
        <v>13.053613053613054</v>
      </c>
      <c r="G5" s="38">
        <f t="shared" si="1"/>
        <v>0.13053613053613053</v>
      </c>
      <c r="H5" s="39">
        <v>0.63</v>
      </c>
    </row>
    <row r="6" spans="1:9" ht="15.75" x14ac:dyDescent="0.25">
      <c r="A6" s="36">
        <v>2020</v>
      </c>
      <c r="B6" s="36">
        <v>40054</v>
      </c>
      <c r="C6" s="36">
        <v>1412</v>
      </c>
      <c r="D6" s="36">
        <v>41274</v>
      </c>
      <c r="E6" s="36">
        <v>81</v>
      </c>
      <c r="F6" s="37">
        <f t="shared" si="0"/>
        <v>19.62494548626254</v>
      </c>
      <c r="G6" s="38">
        <f t="shared" si="1"/>
        <v>0.19624945486262538</v>
      </c>
      <c r="H6" s="39">
        <v>0.95</v>
      </c>
    </row>
    <row r="7" spans="1:9" ht="15.75" x14ac:dyDescent="0.25">
      <c r="A7" s="36">
        <v>2021</v>
      </c>
      <c r="B7" s="36">
        <v>46471</v>
      </c>
      <c r="C7" s="36">
        <v>1423</v>
      </c>
      <c r="D7" s="36">
        <v>47628</v>
      </c>
      <c r="E7" s="36">
        <v>62</v>
      </c>
      <c r="F7" s="37">
        <f t="shared" si="0"/>
        <v>13.017552700092383</v>
      </c>
      <c r="G7" s="38">
        <f t="shared" si="1"/>
        <v>0.13017552700092383</v>
      </c>
      <c r="H7" s="39">
        <v>0.63</v>
      </c>
    </row>
    <row r="8" spans="1:9" ht="15.75" x14ac:dyDescent="0.25">
      <c r="A8" s="35" t="s">
        <v>38</v>
      </c>
      <c r="B8" s="36">
        <f>SUM(B3:B7)</f>
        <v>193394</v>
      </c>
      <c r="C8" s="36">
        <f>SUM(C3:C7)</f>
        <v>6907</v>
      </c>
      <c r="D8" s="36">
        <f>SUM(D3:D7)</f>
        <v>199353</v>
      </c>
      <c r="E8" s="36">
        <f>SUM(E3:E7)</f>
        <v>320</v>
      </c>
      <c r="F8" s="37">
        <f t="shared" si="0"/>
        <v>16.051927987038066</v>
      </c>
      <c r="G8" s="38">
        <f t="shared" si="1"/>
        <v>0.16051927987038067</v>
      </c>
      <c r="H8" s="35"/>
    </row>
    <row r="9" spans="1:9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9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9" x14ac:dyDescent="0.25">
      <c r="A13" s="10"/>
      <c r="B13" s="10"/>
      <c r="C13" s="10"/>
      <c r="D13" s="10"/>
      <c r="E13" s="10"/>
      <c r="F13" s="10"/>
      <c r="G13" s="10"/>
      <c r="H13" s="10"/>
      <c r="I13" s="10"/>
    </row>
    <row r="14" spans="1:9" x14ac:dyDescent="0.25">
      <c r="A14" s="10"/>
      <c r="B14" s="10"/>
      <c r="C14" s="10"/>
      <c r="D14" s="10"/>
      <c r="E14" s="10"/>
      <c r="F14" s="10"/>
      <c r="G14" s="10"/>
      <c r="H14" s="10"/>
      <c r="I14" s="10"/>
    </row>
    <row r="15" spans="1:9" x14ac:dyDescent="0.25">
      <c r="A15" s="10"/>
      <c r="B15" s="10"/>
      <c r="C15" s="10"/>
      <c r="D15" s="10"/>
      <c r="E15" s="10"/>
      <c r="F15" s="10"/>
      <c r="G15" s="10"/>
      <c r="H15" s="10"/>
      <c r="I15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K5" sqref="K5"/>
    </sheetView>
  </sheetViews>
  <sheetFormatPr defaultRowHeight="15" x14ac:dyDescent="0.25"/>
  <cols>
    <col min="1" max="1" width="21.28515625" customWidth="1"/>
    <col min="2" max="2" width="29" customWidth="1"/>
    <col min="6" max="6" width="11" customWidth="1"/>
    <col min="7" max="7" width="21.5703125" customWidth="1"/>
    <col min="8" max="8" width="11.42578125" customWidth="1"/>
    <col min="9" max="9" width="10.28515625" customWidth="1"/>
  </cols>
  <sheetData>
    <row r="1" spans="1:10" x14ac:dyDescent="0.25">
      <c r="A1" s="40" t="s">
        <v>43</v>
      </c>
      <c r="B1" s="40" t="s">
        <v>44</v>
      </c>
      <c r="C1" s="40" t="s">
        <v>54</v>
      </c>
      <c r="D1" s="40"/>
      <c r="E1" s="40"/>
      <c r="F1" s="40" t="s">
        <v>15</v>
      </c>
      <c r="G1" s="41"/>
      <c r="H1" s="41" t="s">
        <v>51</v>
      </c>
      <c r="I1" s="41"/>
      <c r="J1" s="10"/>
    </row>
    <row r="2" spans="1:10" x14ac:dyDescent="0.25">
      <c r="A2" s="40"/>
      <c r="B2" s="40"/>
      <c r="C2" s="41" t="s">
        <v>2</v>
      </c>
      <c r="D2" s="41" t="s">
        <v>3</v>
      </c>
      <c r="E2" s="41" t="s">
        <v>4</v>
      </c>
      <c r="F2" s="40"/>
      <c r="G2" s="41" t="s">
        <v>45</v>
      </c>
      <c r="H2" s="41" t="s">
        <v>52</v>
      </c>
      <c r="I2" s="41" t="s">
        <v>53</v>
      </c>
      <c r="J2" s="10"/>
    </row>
    <row r="3" spans="1:10" x14ac:dyDescent="0.25">
      <c r="A3" s="42" t="s">
        <v>40</v>
      </c>
      <c r="B3" s="43" t="s">
        <v>23</v>
      </c>
      <c r="C3" s="43">
        <v>18752</v>
      </c>
      <c r="D3" s="43">
        <v>1097</v>
      </c>
      <c r="E3" s="43">
        <v>19873</v>
      </c>
      <c r="F3" s="43">
        <v>25</v>
      </c>
      <c r="G3" s="43">
        <v>12.6</v>
      </c>
      <c r="H3" s="43">
        <v>8.14</v>
      </c>
      <c r="I3" s="43">
        <v>18.57</v>
      </c>
      <c r="J3" s="10"/>
    </row>
    <row r="4" spans="1:10" x14ac:dyDescent="0.25">
      <c r="A4" s="44"/>
      <c r="B4" s="43" t="s">
        <v>24</v>
      </c>
      <c r="C4" s="43">
        <v>14004</v>
      </c>
      <c r="D4" s="43">
        <v>623</v>
      </c>
      <c r="E4" s="43">
        <v>14323</v>
      </c>
      <c r="F4" s="43">
        <v>2</v>
      </c>
      <c r="G4" s="43">
        <v>1.4</v>
      </c>
      <c r="H4" s="43">
        <v>0.17</v>
      </c>
      <c r="I4" s="43">
        <v>5.04</v>
      </c>
      <c r="J4" s="10"/>
    </row>
    <row r="5" spans="1:10" x14ac:dyDescent="0.25">
      <c r="A5" s="45"/>
      <c r="B5" s="46" t="s">
        <v>48</v>
      </c>
      <c r="C5" s="43">
        <f>SUM(C3:C4)</f>
        <v>32756</v>
      </c>
      <c r="D5" s="43">
        <f>SUM(D3:D4)</f>
        <v>1720</v>
      </c>
      <c r="E5" s="43">
        <f>SUM(E3:E4)</f>
        <v>34196</v>
      </c>
      <c r="F5" s="43">
        <v>27</v>
      </c>
      <c r="G5" s="43">
        <v>7.9</v>
      </c>
      <c r="H5" s="43">
        <v>5.2</v>
      </c>
      <c r="I5" s="43">
        <v>11.49</v>
      </c>
      <c r="J5" s="10"/>
    </row>
    <row r="6" spans="1:10" x14ac:dyDescent="0.25">
      <c r="A6" s="42" t="s">
        <v>41</v>
      </c>
      <c r="B6" s="43" t="s">
        <v>25</v>
      </c>
      <c r="C6" s="43">
        <v>12980</v>
      </c>
      <c r="D6" s="43">
        <v>559</v>
      </c>
      <c r="E6" s="43">
        <v>13444</v>
      </c>
      <c r="F6" s="43">
        <v>70</v>
      </c>
      <c r="G6" s="43">
        <v>52.1</v>
      </c>
      <c r="H6" s="43">
        <v>40.61</v>
      </c>
      <c r="I6" s="43">
        <v>65.400000000000006</v>
      </c>
      <c r="J6" s="10"/>
    </row>
    <row r="7" spans="1:10" x14ac:dyDescent="0.25">
      <c r="A7" s="44"/>
      <c r="B7" s="43" t="s">
        <v>26</v>
      </c>
      <c r="C7" s="43">
        <v>20304</v>
      </c>
      <c r="D7" s="43">
        <v>410</v>
      </c>
      <c r="E7" s="43">
        <v>20765</v>
      </c>
      <c r="F7" s="43">
        <v>68</v>
      </c>
      <c r="G7" s="43">
        <v>32.700000000000003</v>
      </c>
      <c r="H7" s="43">
        <v>25.44</v>
      </c>
      <c r="I7" s="43">
        <v>41.5</v>
      </c>
      <c r="J7" s="10"/>
    </row>
    <row r="8" spans="1:10" x14ac:dyDescent="0.25">
      <c r="A8" s="44"/>
      <c r="B8" s="43" t="s">
        <v>27</v>
      </c>
      <c r="C8" s="43">
        <v>6696</v>
      </c>
      <c r="D8" s="43">
        <v>237</v>
      </c>
      <c r="E8" s="43">
        <v>6933</v>
      </c>
      <c r="F8" s="43">
        <v>30</v>
      </c>
      <c r="G8" s="43">
        <v>43.3</v>
      </c>
      <c r="H8" s="43">
        <v>29.21</v>
      </c>
      <c r="I8" s="43">
        <v>61.72</v>
      </c>
      <c r="J8" s="10"/>
    </row>
    <row r="9" spans="1:10" x14ac:dyDescent="0.25">
      <c r="A9" s="44"/>
      <c r="B9" s="43" t="s">
        <v>17</v>
      </c>
      <c r="C9" s="43">
        <v>32992</v>
      </c>
      <c r="D9" s="43">
        <v>930</v>
      </c>
      <c r="E9" s="43">
        <v>33931</v>
      </c>
      <c r="F9" s="43">
        <v>9</v>
      </c>
      <c r="G9" s="43">
        <v>2.7</v>
      </c>
      <c r="H9" s="43">
        <v>1.21</v>
      </c>
      <c r="I9" s="43">
        <v>5.04</v>
      </c>
      <c r="J9" s="10"/>
    </row>
    <row r="10" spans="1:10" x14ac:dyDescent="0.25">
      <c r="A10" s="45"/>
      <c r="B10" s="46" t="s">
        <v>48</v>
      </c>
      <c r="C10" s="43">
        <f>SUM(C6:C9)</f>
        <v>72972</v>
      </c>
      <c r="D10" s="43">
        <f>SUM(D6:D9)</f>
        <v>2136</v>
      </c>
      <c r="E10" s="43">
        <f>SUM(E6:E9)</f>
        <v>75073</v>
      </c>
      <c r="F10" s="43">
        <v>177</v>
      </c>
      <c r="G10" s="43">
        <v>23.6</v>
      </c>
      <c r="H10" s="43">
        <v>20.239999999999998</v>
      </c>
      <c r="I10" s="43">
        <v>27.31</v>
      </c>
      <c r="J10" s="10"/>
    </row>
    <row r="11" spans="1:10" x14ac:dyDescent="0.25">
      <c r="A11" s="47" t="s">
        <v>50</v>
      </c>
      <c r="B11" s="43" t="s">
        <v>28</v>
      </c>
      <c r="C11" s="43">
        <v>14304</v>
      </c>
      <c r="D11" s="43">
        <v>668</v>
      </c>
      <c r="E11" s="43">
        <v>14814</v>
      </c>
      <c r="F11" s="43">
        <v>27</v>
      </c>
      <c r="G11" s="43">
        <v>18.2</v>
      </c>
      <c r="H11" s="43">
        <v>12.01</v>
      </c>
      <c r="I11" s="43">
        <v>26.51</v>
      </c>
      <c r="J11" s="10"/>
    </row>
    <row r="12" spans="1:10" x14ac:dyDescent="0.25">
      <c r="A12" s="48"/>
      <c r="B12" s="43" t="s">
        <v>46</v>
      </c>
      <c r="C12" s="43">
        <v>11199</v>
      </c>
      <c r="D12" s="43">
        <v>482</v>
      </c>
      <c r="E12" s="43">
        <v>11185</v>
      </c>
      <c r="F12" s="43">
        <v>8</v>
      </c>
      <c r="G12" s="43">
        <v>7.2</v>
      </c>
      <c r="H12" s="43">
        <v>3.09</v>
      </c>
      <c r="I12" s="43">
        <v>14.09</v>
      </c>
      <c r="J12" s="10"/>
    </row>
    <row r="13" spans="1:10" x14ac:dyDescent="0.25">
      <c r="A13" s="49"/>
      <c r="B13" s="46" t="s">
        <v>48</v>
      </c>
      <c r="C13" s="43">
        <f>SUM(C11:C12)</f>
        <v>25503</v>
      </c>
      <c r="D13" s="43">
        <f>SUM(D11:D12)</f>
        <v>1150</v>
      </c>
      <c r="E13" s="43">
        <f>SUM(E11:E12)</f>
        <v>25999</v>
      </c>
      <c r="F13" s="43">
        <f>SUM(F11:F12)</f>
        <v>35</v>
      </c>
      <c r="G13" s="43">
        <v>13.5</v>
      </c>
      <c r="H13" s="43">
        <v>9.3800000000000008</v>
      </c>
      <c r="I13" s="43">
        <v>18.72</v>
      </c>
      <c r="J13" s="10"/>
    </row>
    <row r="14" spans="1:10" x14ac:dyDescent="0.25">
      <c r="A14" s="42" t="s">
        <v>42</v>
      </c>
      <c r="B14" s="43" t="s">
        <v>30</v>
      </c>
      <c r="C14" s="43">
        <v>12758</v>
      </c>
      <c r="D14" s="43">
        <v>571</v>
      </c>
      <c r="E14" s="43">
        <v>13325</v>
      </c>
      <c r="F14" s="43">
        <v>23</v>
      </c>
      <c r="G14" s="43">
        <v>3.6</v>
      </c>
      <c r="H14" s="43">
        <v>10.95</v>
      </c>
      <c r="I14" s="43">
        <v>25.89</v>
      </c>
      <c r="J14" s="10"/>
    </row>
    <row r="15" spans="1:10" x14ac:dyDescent="0.25">
      <c r="A15" s="44"/>
      <c r="B15" s="43" t="s">
        <v>47</v>
      </c>
      <c r="C15" s="43">
        <v>9183</v>
      </c>
      <c r="D15" s="43">
        <v>198</v>
      </c>
      <c r="E15" s="43">
        <v>9436</v>
      </c>
      <c r="F15" s="43">
        <v>15</v>
      </c>
      <c r="G15" s="43">
        <v>15.9</v>
      </c>
      <c r="H15" s="43">
        <v>8.9</v>
      </c>
      <c r="I15" s="43">
        <v>26.21</v>
      </c>
      <c r="J15" s="10"/>
    </row>
    <row r="16" spans="1:10" x14ac:dyDescent="0.25">
      <c r="A16" s="44"/>
      <c r="B16" s="43" t="s">
        <v>32</v>
      </c>
      <c r="C16" s="43">
        <v>16014</v>
      </c>
      <c r="D16" s="43">
        <v>510</v>
      </c>
      <c r="E16" s="43">
        <v>16524</v>
      </c>
      <c r="F16" s="43">
        <v>27</v>
      </c>
      <c r="G16" s="43">
        <v>16.3</v>
      </c>
      <c r="H16" s="43">
        <v>10.77</v>
      </c>
      <c r="I16" s="43">
        <v>23.77</v>
      </c>
      <c r="J16" s="10"/>
    </row>
    <row r="17" spans="1:10" x14ac:dyDescent="0.25">
      <c r="A17" s="44"/>
      <c r="B17" s="43" t="s">
        <v>16</v>
      </c>
      <c r="C17" s="43">
        <v>24208</v>
      </c>
      <c r="D17" s="43">
        <v>622</v>
      </c>
      <c r="E17" s="43">
        <v>24800</v>
      </c>
      <c r="F17" s="43">
        <v>16</v>
      </c>
      <c r="G17" s="43">
        <v>6.5</v>
      </c>
      <c r="H17" s="43">
        <v>3.69</v>
      </c>
      <c r="I17" s="43">
        <v>10.48</v>
      </c>
      <c r="J17" s="10"/>
    </row>
    <row r="18" spans="1:10" x14ac:dyDescent="0.25">
      <c r="A18" s="45"/>
      <c r="B18" s="46" t="s">
        <v>49</v>
      </c>
      <c r="C18" s="43">
        <f>SUM(C14:C17)</f>
        <v>62163</v>
      </c>
      <c r="D18" s="43">
        <f>SUM(D14:D17)</f>
        <v>1901</v>
      </c>
      <c r="E18" s="43">
        <f>SUM(E14:E17)</f>
        <v>64085</v>
      </c>
      <c r="F18" s="43">
        <f>SUM(F14:F17)</f>
        <v>81</v>
      </c>
      <c r="G18" s="43">
        <v>12.6</v>
      </c>
      <c r="H18" s="43">
        <v>10.039999999999999</v>
      </c>
      <c r="I18" s="43">
        <v>15.71</v>
      </c>
      <c r="J18" s="10"/>
    </row>
    <row r="19" spans="1:10" x14ac:dyDescent="0.25">
      <c r="A19" s="1"/>
      <c r="B19" s="11" t="s">
        <v>19</v>
      </c>
      <c r="C19" s="1">
        <f>C5+C10+C13+C18</f>
        <v>193394</v>
      </c>
      <c r="D19" s="1">
        <f>D5+D10+D13+D18</f>
        <v>6907</v>
      </c>
      <c r="E19" s="1">
        <f>E5+E10+E13+E18</f>
        <v>199353</v>
      </c>
      <c r="F19" s="1">
        <f>F5+F10+F13+F18</f>
        <v>320</v>
      </c>
      <c r="G19" s="1">
        <v>16.100000000000001</v>
      </c>
      <c r="H19" s="1">
        <v>14.34</v>
      </c>
      <c r="I19" s="1">
        <v>17.91</v>
      </c>
      <c r="J19" s="10"/>
    </row>
  </sheetData>
  <mergeCells count="8">
    <mergeCell ref="F1:F2"/>
    <mergeCell ref="A14:A18"/>
    <mergeCell ref="B1:B2"/>
    <mergeCell ref="A1:A2"/>
    <mergeCell ref="C1:E1"/>
    <mergeCell ref="A6:A10"/>
    <mergeCell ref="A3:A5"/>
    <mergeCell ref="A11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 yrs NTDs</vt:lpstr>
      <vt:lpstr>Total LB and SB</vt:lpstr>
      <vt:lpstr>Mantel-Henzel OR</vt:lpstr>
      <vt:lpstr>Burden NTDs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BMWcu</dc:creator>
  <cp:lastModifiedBy>Beminet Gebremariam</cp:lastModifiedBy>
  <dcterms:created xsi:type="dcterms:W3CDTF">2024-04-17T03:25:02Z</dcterms:created>
  <dcterms:modified xsi:type="dcterms:W3CDTF">2025-01-09T15:50:23Z</dcterms:modified>
</cp:coreProperties>
</file>