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ostatemailokstate-my.sharepoint.com/personal/holly_ballard_okstate_edu/Documents/Documents/In progress papers and references/Tyrannosaur growth/Figures and Tables/"/>
    </mc:Choice>
  </mc:AlternateContent>
  <xr:revisionPtr revIDLastSave="368" documentId="13_ncr:1_{B51FC1FB-ED58-4865-B8DD-961A91C1606B}" xr6:coauthVersionLast="47" xr6:coauthVersionMax="47" xr10:uidLastSave="{EAAEEE53-2BDF-44FA-87B6-7815813BC0B3}"/>
  <bookViews>
    <workbookView xWindow="772" yWindow="0" windowWidth="20828" windowHeight="13500" tabRatio="835" xr2:uid="{00000000-000D-0000-FFFF-FFFF00000000}"/>
  </bookViews>
  <sheets>
    <sheet name="Tibia MOR 1189" sheetId="27" r:id="rId1"/>
    <sheet name="Tibia DDM 35" sheetId="6" r:id="rId2"/>
    <sheet name="Tibia BMRP 2002.4.1" sheetId="4" r:id="rId3"/>
    <sheet name="Tibia BMRP 2006.4.4" sheetId="24" r:id="rId4"/>
    <sheet name="Femur BMRP 2006.4.4" sheetId="3" r:id="rId5"/>
    <sheet name="Tibia MOR 9757" sheetId="26" r:id="rId6"/>
    <sheet name="Tibia MOR 009" sheetId="15" r:id="rId7"/>
    <sheet name="Tibia MOR 2949" sheetId="20" r:id="rId8"/>
    <sheet name="Tibia USNM 555000" sheetId="17" r:id="rId9"/>
    <sheet name="Femur MOR 1125" sheetId="12" r:id="rId10"/>
    <sheet name="Tibia MOR 1128" sheetId="16" r:id="rId11"/>
    <sheet name="Tibia CCM V33.1.15" sheetId="18" r:id="rId12"/>
    <sheet name="Tibia BDM 050" sheetId="14" r:id="rId13"/>
    <sheet name="Femur TMP 1986.144.0001" sheetId="8" r:id="rId14"/>
    <sheet name="Tibia TMP 1994.012.0602" sheetId="19"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6" l="1"/>
  <c r="O6" i="16"/>
  <c r="O7" i="16"/>
  <c r="O8" i="16"/>
  <c r="O9" i="16"/>
  <c r="O10" i="16"/>
  <c r="O11" i="16"/>
  <c r="O12" i="16"/>
  <c r="O13" i="16"/>
  <c r="O14" i="16"/>
  <c r="O15" i="16"/>
  <c r="O16" i="16"/>
  <c r="O17" i="16"/>
  <c r="O18" i="16"/>
  <c r="O19" i="16"/>
  <c r="O20" i="16"/>
  <c r="O21" i="16"/>
  <c r="O22" i="16"/>
  <c r="O23" i="16"/>
  <c r="O18" i="3"/>
  <c r="N18" i="3"/>
  <c r="N17" i="4"/>
  <c r="N19" i="27" l="1"/>
  <c r="N18" i="27"/>
  <c r="F18" i="27"/>
  <c r="N17" i="27"/>
  <c r="F17" i="27"/>
  <c r="N16" i="27"/>
  <c r="F16" i="27"/>
  <c r="N15" i="27"/>
  <c r="F15" i="27"/>
  <c r="N14" i="27"/>
  <c r="F14" i="27"/>
  <c r="N13" i="27"/>
  <c r="F13" i="27"/>
  <c r="N12" i="27"/>
  <c r="F12" i="27"/>
  <c r="N11" i="27"/>
  <c r="F11" i="27"/>
  <c r="N10" i="27"/>
  <c r="F10" i="27"/>
  <c r="N9" i="27"/>
  <c r="O15" i="27" l="1"/>
  <c r="O10" i="27"/>
  <c r="O11" i="27"/>
  <c r="O17" i="27"/>
  <c r="O13" i="27"/>
  <c r="O12" i="27"/>
  <c r="O18" i="27"/>
  <c r="O14" i="27"/>
  <c r="O16" i="27"/>
  <c r="P6" i="18" l="1"/>
  <c r="P7" i="18"/>
  <c r="P8" i="18"/>
  <c r="P9" i="18"/>
  <c r="P10" i="18"/>
  <c r="P11" i="18"/>
  <c r="P12" i="18"/>
  <c r="P13" i="18"/>
  <c r="P14" i="18"/>
  <c r="P15" i="18"/>
  <c r="P16" i="18"/>
  <c r="P5" i="18"/>
  <c r="O7" i="18"/>
  <c r="O8" i="18"/>
  <c r="N5" i="18"/>
  <c r="N6" i="18"/>
  <c r="N7" i="18"/>
  <c r="N8" i="18"/>
  <c r="N9" i="18"/>
  <c r="N10" i="18"/>
  <c r="O10" i="18" s="1"/>
  <c r="N11" i="18"/>
  <c r="O11" i="18" s="1"/>
  <c r="N12" i="18"/>
  <c r="O12" i="18" s="1"/>
  <c r="N13" i="18"/>
  <c r="O13" i="18" s="1"/>
  <c r="N14" i="18"/>
  <c r="O14" i="18" s="1"/>
  <c r="N15" i="18"/>
  <c r="O15" i="18" s="1"/>
  <c r="N16" i="18"/>
  <c r="O16" i="18" s="1"/>
  <c r="N20" i="18"/>
  <c r="N4" i="18"/>
  <c r="H20" i="18"/>
  <c r="F18" i="8"/>
  <c r="F17" i="8"/>
  <c r="F16" i="8"/>
  <c r="F15" i="8"/>
  <c r="F14" i="8"/>
  <c r="F13" i="8"/>
  <c r="F12" i="8"/>
  <c r="F11" i="8"/>
  <c r="F10" i="8"/>
  <c r="F9" i="8"/>
  <c r="F8" i="8"/>
  <c r="F7" i="8"/>
  <c r="F6" i="8"/>
  <c r="F5" i="8"/>
  <c r="N4" i="8"/>
  <c r="N5" i="8"/>
  <c r="O5" i="8" s="1"/>
  <c r="N6" i="8"/>
  <c r="O6" i="8" s="1"/>
  <c r="N7" i="8"/>
  <c r="O7" i="8" s="1"/>
  <c r="N8" i="8"/>
  <c r="N9" i="8"/>
  <c r="N10" i="8"/>
  <c r="N11" i="8"/>
  <c r="O11" i="8" s="1"/>
  <c r="N12" i="8"/>
  <c r="O12" i="8" s="1"/>
  <c r="N13" i="8"/>
  <c r="N14" i="8"/>
  <c r="N15" i="8"/>
  <c r="O15" i="8" s="1"/>
  <c r="N16" i="8"/>
  <c r="O16" i="8" s="1"/>
  <c r="N17" i="8"/>
  <c r="O17" i="8" s="1"/>
  <c r="N18" i="8"/>
  <c r="O18" i="8" s="1"/>
  <c r="N19" i="8"/>
  <c r="F4" i="8"/>
  <c r="N3" i="8"/>
  <c r="F6" i="19"/>
  <c r="F7" i="19"/>
  <c r="F8" i="19"/>
  <c r="F9" i="19"/>
  <c r="F10" i="19"/>
  <c r="F11" i="19"/>
  <c r="F12" i="19"/>
  <c r="F13" i="19"/>
  <c r="F14" i="19"/>
  <c r="F15" i="19"/>
  <c r="F16" i="19"/>
  <c r="F17" i="19"/>
  <c r="N13" i="19"/>
  <c r="N4" i="19"/>
  <c r="F5" i="19"/>
  <c r="N5" i="19"/>
  <c r="N6" i="19"/>
  <c r="N7" i="19"/>
  <c r="N8" i="19"/>
  <c r="N9" i="19"/>
  <c r="N10" i="19"/>
  <c r="O10" i="19" s="1"/>
  <c r="N11" i="19"/>
  <c r="O11" i="19" s="1"/>
  <c r="N12" i="19"/>
  <c r="N14" i="19"/>
  <c r="N15" i="19"/>
  <c r="N16" i="19"/>
  <c r="O16" i="19" s="1"/>
  <c r="N17" i="19"/>
  <c r="N18" i="19"/>
  <c r="N19" i="3"/>
  <c r="F18" i="3"/>
  <c r="N17" i="3"/>
  <c r="F17" i="3"/>
  <c r="N16" i="3"/>
  <c r="F16" i="3"/>
  <c r="N15" i="3"/>
  <c r="F15" i="3"/>
  <c r="N14" i="3"/>
  <c r="F14" i="3"/>
  <c r="N13" i="3"/>
  <c r="F13" i="3"/>
  <c r="N12" i="3"/>
  <c r="F12" i="3"/>
  <c r="N11" i="3"/>
  <c r="F11" i="3"/>
  <c r="N10" i="3"/>
  <c r="F10" i="3"/>
  <c r="N9" i="3"/>
  <c r="F9" i="3"/>
  <c r="N8" i="3"/>
  <c r="F8" i="3"/>
  <c r="N7" i="3"/>
  <c r="F7" i="3"/>
  <c r="N6" i="3"/>
  <c r="F6" i="3"/>
  <c r="N5" i="3"/>
  <c r="F5" i="3"/>
  <c r="N4" i="3"/>
  <c r="O12" i="19" l="1"/>
  <c r="O14" i="19"/>
  <c r="O8" i="19"/>
  <c r="O17" i="19"/>
  <c r="O13" i="8"/>
  <c r="O8" i="8"/>
  <c r="O10" i="8"/>
  <c r="O9" i="8"/>
  <c r="O14" i="8"/>
  <c r="O9" i="18"/>
  <c r="O20" i="18"/>
  <c r="O6" i="18"/>
  <c r="O11" i="3"/>
  <c r="O7" i="3"/>
  <c r="O6" i="3"/>
  <c r="O9" i="3"/>
  <c r="O12" i="3"/>
  <c r="O13" i="19"/>
  <c r="O6" i="19"/>
  <c r="O15" i="19"/>
  <c r="O9" i="19"/>
  <c r="O7" i="19"/>
  <c r="O4" i="8"/>
  <c r="O5" i="19"/>
  <c r="O17" i="3"/>
  <c r="O10" i="3"/>
  <c r="O13" i="3"/>
  <c r="O14" i="3"/>
  <c r="O16" i="3"/>
  <c r="O5" i="3"/>
  <c r="O8" i="3"/>
  <c r="O15" i="3"/>
  <c r="N5" i="4"/>
  <c r="N6" i="4"/>
  <c r="N7" i="4"/>
  <c r="N8" i="4"/>
  <c r="N9" i="4"/>
  <c r="N10" i="4"/>
  <c r="O10" i="4" s="1"/>
  <c r="N11" i="4"/>
  <c r="N12" i="4"/>
  <c r="N13" i="4"/>
  <c r="N14" i="4"/>
  <c r="N15" i="4"/>
  <c r="O15" i="4" s="1"/>
  <c r="N16" i="4"/>
  <c r="O16" i="4" s="1"/>
  <c r="N4" i="4"/>
  <c r="F6" i="14"/>
  <c r="F7" i="14"/>
  <c r="F8" i="14"/>
  <c r="F9" i="14"/>
  <c r="F10" i="14"/>
  <c r="F11" i="14"/>
  <c r="F12" i="14"/>
  <c r="F13" i="14"/>
  <c r="F14" i="14"/>
  <c r="F15" i="14"/>
  <c r="F16" i="14"/>
  <c r="F17" i="14"/>
  <c r="F18" i="14"/>
  <c r="F19" i="14"/>
  <c r="F20" i="14"/>
  <c r="F21" i="14"/>
  <c r="F22" i="14"/>
  <c r="F23" i="14"/>
  <c r="F24" i="14"/>
  <c r="F25" i="14"/>
  <c r="F26" i="14"/>
  <c r="F27" i="14"/>
  <c r="F28" i="14"/>
  <c r="N5" i="14"/>
  <c r="N6" i="14"/>
  <c r="O6" i="14" s="1"/>
  <c r="N7" i="14"/>
  <c r="N8" i="14"/>
  <c r="O8" i="14" s="1"/>
  <c r="N9" i="14"/>
  <c r="O9" i="14" s="1"/>
  <c r="N10" i="14"/>
  <c r="N11" i="14"/>
  <c r="O11" i="14" s="1"/>
  <c r="N12" i="14"/>
  <c r="N13" i="14"/>
  <c r="N14" i="14"/>
  <c r="N15" i="14"/>
  <c r="O15" i="14" s="1"/>
  <c r="N16" i="14"/>
  <c r="N17" i="14"/>
  <c r="O17" i="14" s="1"/>
  <c r="N18" i="14"/>
  <c r="N19" i="14"/>
  <c r="N20" i="14"/>
  <c r="N21" i="14"/>
  <c r="O21" i="14" s="1"/>
  <c r="N22" i="14"/>
  <c r="O22" i="14" s="1"/>
  <c r="N23" i="14"/>
  <c r="N24" i="14"/>
  <c r="O24" i="14" s="1"/>
  <c r="N25" i="14"/>
  <c r="O25" i="14" s="1"/>
  <c r="N26" i="14"/>
  <c r="N27" i="14"/>
  <c r="O27" i="14" s="1"/>
  <c r="N28" i="14"/>
  <c r="N29" i="14"/>
  <c r="F5" i="14"/>
  <c r="N4" i="14"/>
  <c r="O10" i="24"/>
  <c r="O9" i="24"/>
  <c r="N7" i="24"/>
  <c r="N8" i="24"/>
  <c r="O8" i="24" s="1"/>
  <c r="N9" i="24"/>
  <c r="N10" i="24"/>
  <c r="N11" i="24"/>
  <c r="O11" i="24" s="1"/>
  <c r="N12" i="24"/>
  <c r="N13" i="24"/>
  <c r="N14" i="24"/>
  <c r="N15" i="24"/>
  <c r="N16" i="24"/>
  <c r="O16" i="24" s="1"/>
  <c r="N17" i="24"/>
  <c r="O17" i="24" s="1"/>
  <c r="N18" i="24"/>
  <c r="O18" i="24" s="1"/>
  <c r="N19" i="24"/>
  <c r="O19" i="24" s="1"/>
  <c r="N20" i="24"/>
  <c r="O20" i="24" s="1"/>
  <c r="N21" i="24"/>
  <c r="O21" i="24" s="1"/>
  <c r="N22" i="24"/>
  <c r="N23" i="24"/>
  <c r="N24" i="24"/>
  <c r="O24" i="24" s="1"/>
  <c r="N25" i="24"/>
  <c r="N26" i="24"/>
  <c r="N27" i="24"/>
  <c r="O27" i="24" s="1"/>
  <c r="N28" i="24"/>
  <c r="F12" i="24"/>
  <c r="F13" i="24"/>
  <c r="F14" i="24"/>
  <c r="F15" i="24"/>
  <c r="F16" i="24"/>
  <c r="F17" i="24"/>
  <c r="F18" i="24"/>
  <c r="F19" i="24"/>
  <c r="F20" i="24"/>
  <c r="F21" i="24"/>
  <c r="F22" i="24"/>
  <c r="F23" i="24"/>
  <c r="F24" i="24"/>
  <c r="F25" i="24"/>
  <c r="F26" i="24"/>
  <c r="F27" i="24"/>
  <c r="F11" i="24"/>
  <c r="F10" i="24"/>
  <c r="F9" i="24"/>
  <c r="F8" i="24"/>
  <c r="F7" i="24"/>
  <c r="N6" i="24"/>
  <c r="N2" i="6"/>
  <c r="N3" i="6"/>
  <c r="N4" i="6"/>
  <c r="O4" i="6" s="1"/>
  <c r="F4" i="6"/>
  <c r="F5" i="6"/>
  <c r="N4" i="17"/>
  <c r="O4" i="17" s="1"/>
  <c r="N5" i="17"/>
  <c r="N6" i="17"/>
  <c r="O6" i="17" s="1"/>
  <c r="N7" i="17"/>
  <c r="O7" i="17" s="1"/>
  <c r="N8" i="17"/>
  <c r="N9" i="17"/>
  <c r="N10" i="17"/>
  <c r="O10" i="17" s="1"/>
  <c r="N11" i="17"/>
  <c r="O11" i="17" s="1"/>
  <c r="N12" i="17"/>
  <c r="O12" i="17" s="1"/>
  <c r="N13" i="17"/>
  <c r="N14" i="17"/>
  <c r="O14" i="17" s="1"/>
  <c r="N15" i="17"/>
  <c r="O15" i="17" s="1"/>
  <c r="N16" i="17"/>
  <c r="N3" i="17"/>
  <c r="F5" i="17"/>
  <c r="F6" i="17"/>
  <c r="F7" i="17"/>
  <c r="F8" i="17"/>
  <c r="F9" i="17"/>
  <c r="F10" i="17"/>
  <c r="F11" i="17"/>
  <c r="F12" i="17"/>
  <c r="F13" i="17"/>
  <c r="F14" i="17"/>
  <c r="F15" i="17"/>
  <c r="F16" i="17"/>
  <c r="F4" i="17"/>
  <c r="F5" i="15"/>
  <c r="F6" i="15"/>
  <c r="F7" i="15"/>
  <c r="F8" i="15"/>
  <c r="F9" i="15"/>
  <c r="F10" i="15"/>
  <c r="F11" i="15"/>
  <c r="F12" i="15"/>
  <c r="F13" i="15"/>
  <c r="F14" i="15"/>
  <c r="F15" i="15"/>
  <c r="F16" i="15"/>
  <c r="F17" i="15"/>
  <c r="F18" i="15"/>
  <c r="F19" i="15"/>
  <c r="F4" i="15"/>
  <c r="N3" i="15"/>
  <c r="N4" i="15"/>
  <c r="N5" i="15"/>
  <c r="N6" i="15"/>
  <c r="O6" i="15" s="1"/>
  <c r="N7" i="15"/>
  <c r="N8" i="15"/>
  <c r="N9" i="15"/>
  <c r="N10" i="15"/>
  <c r="N11" i="15"/>
  <c r="O11" i="15" s="1"/>
  <c r="N12" i="15"/>
  <c r="N13" i="15"/>
  <c r="N14" i="15"/>
  <c r="O14" i="15" s="1"/>
  <c r="N15" i="15"/>
  <c r="N16" i="15"/>
  <c r="O16" i="15" s="1"/>
  <c r="N17" i="15"/>
  <c r="N18" i="15"/>
  <c r="N19" i="15"/>
  <c r="O19" i="15" s="1"/>
  <c r="N20" i="15"/>
  <c r="N2" i="15"/>
  <c r="I20" i="15"/>
  <c r="F5" i="16"/>
  <c r="F6" i="16"/>
  <c r="F7" i="16"/>
  <c r="F8" i="16"/>
  <c r="F9" i="16"/>
  <c r="F10" i="16"/>
  <c r="F11" i="16"/>
  <c r="F12" i="16"/>
  <c r="F13" i="16"/>
  <c r="F14" i="16"/>
  <c r="F15" i="16"/>
  <c r="N13" i="16"/>
  <c r="N12" i="16"/>
  <c r="N11" i="16"/>
  <c r="N10" i="16"/>
  <c r="N8" i="16"/>
  <c r="N24" i="16"/>
  <c r="N23" i="16"/>
  <c r="F23" i="16"/>
  <c r="N22" i="16"/>
  <c r="F22" i="16"/>
  <c r="N21" i="16"/>
  <c r="F21" i="16"/>
  <c r="N20" i="16"/>
  <c r="F20" i="16"/>
  <c r="N19" i="16"/>
  <c r="F19" i="16"/>
  <c r="N18" i="16"/>
  <c r="F18" i="16"/>
  <c r="N17" i="16"/>
  <c r="F17" i="16"/>
  <c r="N16" i="16"/>
  <c r="F16" i="16"/>
  <c r="N15" i="16"/>
  <c r="N14" i="16"/>
  <c r="N9" i="16"/>
  <c r="N7" i="16"/>
  <c r="N6" i="16"/>
  <c r="N5" i="16"/>
  <c r="N4" i="16"/>
  <c r="F4" i="16"/>
  <c r="N3" i="16"/>
  <c r="N4" i="20"/>
  <c r="O4" i="20" s="1"/>
  <c r="N5" i="20"/>
  <c r="O5" i="20" s="1"/>
  <c r="N6" i="20"/>
  <c r="N7" i="20"/>
  <c r="O7" i="20" s="1"/>
  <c r="N8" i="20"/>
  <c r="O8" i="20" s="1"/>
  <c r="N9" i="20"/>
  <c r="O9" i="20" s="1"/>
  <c r="N10" i="20"/>
  <c r="O10" i="20" s="1"/>
  <c r="N11" i="20"/>
  <c r="N12" i="20"/>
  <c r="O12" i="20" s="1"/>
  <c r="N13" i="20"/>
  <c r="O13" i="20" s="1"/>
  <c r="N14" i="20"/>
  <c r="O14" i="20" s="1"/>
  <c r="N15" i="20"/>
  <c r="O15" i="20" s="1"/>
  <c r="N16" i="20"/>
  <c r="N17" i="20"/>
  <c r="O17" i="20" s="1"/>
  <c r="N18" i="20"/>
  <c r="N3" i="20"/>
  <c r="F5" i="20"/>
  <c r="F6" i="20"/>
  <c r="F7" i="20"/>
  <c r="F8" i="20"/>
  <c r="F9" i="20"/>
  <c r="F10" i="20"/>
  <c r="F11" i="20"/>
  <c r="F12" i="20"/>
  <c r="F13" i="20"/>
  <c r="F14" i="20"/>
  <c r="F15" i="20"/>
  <c r="F16" i="20"/>
  <c r="F17" i="20"/>
  <c r="F4" i="20"/>
  <c r="I18" i="20"/>
  <c r="N4" i="12"/>
  <c r="O4" i="12" s="1"/>
  <c r="N5" i="12"/>
  <c r="O5" i="12" s="1"/>
  <c r="N6" i="12"/>
  <c r="O6" i="12" s="1"/>
  <c r="N7" i="12"/>
  <c r="N8" i="12"/>
  <c r="N9" i="12"/>
  <c r="O9" i="12" s="1"/>
  <c r="N10" i="12"/>
  <c r="N11" i="12"/>
  <c r="O11" i="12" s="1"/>
  <c r="N12" i="12"/>
  <c r="O12" i="12" s="1"/>
  <c r="N13" i="12"/>
  <c r="N14" i="12"/>
  <c r="O14" i="12" s="1"/>
  <c r="N15" i="12"/>
  <c r="O15" i="12" s="1"/>
  <c r="N16" i="12"/>
  <c r="O16" i="12" s="1"/>
  <c r="N17" i="12"/>
  <c r="O17" i="12" s="1"/>
  <c r="N21" i="12"/>
  <c r="N3" i="12"/>
  <c r="F5" i="12"/>
  <c r="F6" i="12"/>
  <c r="F7" i="12"/>
  <c r="F8" i="12"/>
  <c r="F9" i="12"/>
  <c r="F10" i="12"/>
  <c r="F11" i="12"/>
  <c r="F12" i="12"/>
  <c r="F13" i="12"/>
  <c r="F14" i="12"/>
  <c r="F15" i="12"/>
  <c r="F16" i="12"/>
  <c r="F17" i="12"/>
  <c r="F4" i="12"/>
  <c r="O12" i="14" l="1"/>
  <c r="O20" i="14"/>
  <c r="O16" i="14"/>
  <c r="O18" i="14"/>
  <c r="O26" i="14"/>
  <c r="O10" i="14"/>
  <c r="O14" i="14"/>
  <c r="O23" i="14"/>
  <c r="O7" i="14"/>
  <c r="O19" i="14"/>
  <c r="O13" i="14"/>
  <c r="O28" i="14"/>
  <c r="O7" i="12"/>
  <c r="O13" i="12"/>
  <c r="O10" i="12"/>
  <c r="O8" i="12"/>
  <c r="O8" i="17"/>
  <c r="O5" i="17"/>
  <c r="O9" i="17"/>
  <c r="O13" i="17"/>
  <c r="O11" i="20"/>
  <c r="O16" i="20"/>
  <c r="O6" i="20"/>
  <c r="O10" i="15"/>
  <c r="O12" i="24"/>
  <c r="O15" i="24"/>
  <c r="O25" i="24"/>
  <c r="O23" i="24"/>
  <c r="O13" i="4"/>
  <c r="O5" i="4"/>
  <c r="O11" i="4"/>
  <c r="O7" i="4"/>
  <c r="O9" i="4"/>
  <c r="O8" i="4"/>
  <c r="O6" i="4"/>
  <c r="O14" i="4"/>
  <c r="O12" i="4"/>
  <c r="O12" i="15"/>
  <c r="O8" i="15"/>
  <c r="O4" i="15"/>
  <c r="O18" i="15"/>
  <c r="O5" i="14"/>
  <c r="O13" i="15"/>
  <c r="O5" i="15"/>
  <c r="O26" i="24"/>
  <c r="O13" i="24"/>
  <c r="O22" i="24"/>
  <c r="O14" i="24"/>
  <c r="O7" i="24"/>
  <c r="O9" i="15"/>
  <c r="O15" i="15"/>
  <c r="O7" i="15"/>
  <c r="O17" i="15"/>
  <c r="O4" i="16"/>
  <c r="N15" i="26"/>
  <c r="F15" i="26"/>
  <c r="N14" i="26"/>
  <c r="F14" i="26"/>
  <c r="N13" i="26"/>
  <c r="F13" i="26"/>
  <c r="N12" i="26"/>
  <c r="F12" i="26"/>
  <c r="N11" i="26"/>
  <c r="F11" i="26"/>
  <c r="N10" i="26"/>
  <c r="F10" i="26"/>
  <c r="N9" i="26"/>
  <c r="F9" i="26"/>
  <c r="N8" i="26"/>
  <c r="F8" i="26"/>
  <c r="N7" i="26"/>
  <c r="F7" i="26"/>
  <c r="N6" i="26"/>
  <c r="F6" i="26"/>
  <c r="N5" i="26"/>
  <c r="F5" i="26"/>
  <c r="N4" i="26"/>
  <c r="F4" i="26"/>
  <c r="N3" i="26"/>
  <c r="N2" i="26"/>
  <c r="O10" i="26" l="1"/>
  <c r="O6" i="26"/>
  <c r="O13" i="26"/>
  <c r="O12" i="26"/>
  <c r="O14" i="26"/>
  <c r="O5" i="26"/>
  <c r="O7" i="26"/>
  <c r="O8" i="26"/>
  <c r="O9" i="26"/>
  <c r="O11" i="26"/>
  <c r="O4" i="26"/>
  <c r="I9" i="6" l="1"/>
  <c r="F7" i="6" l="1"/>
  <c r="F8" i="6"/>
  <c r="F6" i="6"/>
  <c r="N6" i="6" l="1"/>
  <c r="N7" i="6"/>
  <c r="N8" i="6"/>
  <c r="N9" i="6"/>
  <c r="N5" i="6"/>
  <c r="O5" i="6" l="1"/>
  <c r="O8" i="6"/>
  <c r="O7" i="6"/>
  <c r="O6" i="6"/>
</calcChain>
</file>

<file path=xl/sharedStrings.xml><?xml version="1.0" encoding="utf-8"?>
<sst xmlns="http://schemas.openxmlformats.org/spreadsheetml/2006/main" count="455" uniqueCount="61">
  <si>
    <t>*Midshaft circumference of 139.74 mm estimated from distal shaft circumference.</t>
  </si>
  <si>
    <t>CGM Notes</t>
  </si>
  <si>
    <t>CGM Number (age independent)</t>
  </si>
  <si>
    <t>Circumference (mm)</t>
  </si>
  <si>
    <r>
      <t>Area of Cortical Zone Between CGMs (mm</t>
    </r>
    <r>
      <rPr>
        <b/>
        <vertAlign val="superscript"/>
        <sz val="11"/>
        <color indexed="8"/>
        <rFont val="Calibri"/>
        <family val="2"/>
        <scheme val="minor"/>
      </rPr>
      <t>2</t>
    </r>
    <r>
      <rPr>
        <b/>
        <sz val="11"/>
        <color indexed="8"/>
        <rFont val="Calibri"/>
        <family val="2"/>
        <scheme val="minor"/>
      </rPr>
      <t>)</t>
    </r>
  </si>
  <si>
    <t>Transverse Section Major Axis Theta</t>
  </si>
  <si>
    <t>Major Axis Degrees from Horizontal</t>
  </si>
  <si>
    <t>Average Total Thickness from Centroid to CGM (mm)</t>
  </si>
  <si>
    <t>Average Cortical Zone Thickness (mm)</t>
  </si>
  <si>
    <t>Estimated from medullary cavity of distal section</t>
  </si>
  <si>
    <t>Medullary Cavity</t>
  </si>
  <si>
    <t>Double LAG</t>
  </si>
  <si>
    <t>Periosteal Surface</t>
  </si>
  <si>
    <t>19185.898, 17355.742</t>
  </si>
  <si>
    <t>16918.275, 13271.304</t>
  </si>
  <si>
    <t>CGM so close to surface sometimes merges with it</t>
  </si>
  <si>
    <t>18132.15, 15837.664</t>
  </si>
  <si>
    <t>*Incomplete, proximal end only</t>
  </si>
  <si>
    <t>Triple LAG</t>
  </si>
  <si>
    <t>18225.893, 15579.974</t>
  </si>
  <si>
    <t>14741.299, 11038.24</t>
  </si>
  <si>
    <t>16529.403, 10911.37</t>
  </si>
  <si>
    <t>Anterior and medial sides missing, so values were estimated</t>
  </si>
  <si>
    <t>7572.644, 5532.292</t>
  </si>
  <si>
    <t>14565.523, 14171.505</t>
  </si>
  <si>
    <t>14609.421, 14036.709</t>
  </si>
  <si>
    <t xml:space="preserve">*Possibly up to 8 inner lags that cannot be traced but are observed, so lag count below starts at 8. </t>
  </si>
  <si>
    <t>Quadruple LAG</t>
  </si>
  <si>
    <t>Start of EFS</t>
  </si>
  <si>
    <t>EFS</t>
  </si>
  <si>
    <t>15658.255, 10229.852</t>
  </si>
  <si>
    <t>17463.590, 12920.098</t>
  </si>
  <si>
    <t>6924.36, 5559.81</t>
  </si>
  <si>
    <t>*The femur was also sectioned, but is badly crushed so digital reconstruction accuracy is questionable.</t>
  </si>
  <si>
    <t>8 LAGs in EFS</t>
  </si>
  <si>
    <t>17947.188, 16188.604</t>
  </si>
  <si>
    <r>
      <t>Total Area (mm</t>
    </r>
    <r>
      <rPr>
        <b/>
        <vertAlign val="superscript"/>
        <sz val="11"/>
        <color indexed="8"/>
        <rFont val="Calibri"/>
        <family val="2"/>
        <scheme val="minor"/>
      </rPr>
      <t>2</t>
    </r>
    <r>
      <rPr>
        <b/>
        <sz val="11"/>
        <color indexed="8"/>
        <rFont val="Calibri"/>
        <family val="2"/>
        <scheme val="minor"/>
      </rPr>
      <t>)</t>
    </r>
  </si>
  <si>
    <t>*Posterior half was crushed and not preserved with specimen. Surface outlines of DDM 35 and BMRP 2002.4.1 were used as proxys using Free Transform in Photoshop. A more distal section from MOR 1189 was also made, and this surface outline was also transformed as a template. All 3 outlines produced similar results.</t>
  </si>
  <si>
    <t>*Medullary cavity circumference estimated from transformed distal tibia section of MOR 1189.</t>
  </si>
  <si>
    <t>*Midshaft circumference of 141.74 estimated from using DDM 35 and BMRP 2002.4.1 as templates.</t>
  </si>
  <si>
    <t>*Partial tibia missing proximal end</t>
  </si>
  <si>
    <t>Distance from Centroid to CGM on Major Axis 1 (mm)</t>
  </si>
  <si>
    <t>*Actual circumference of distal shaft 151.09 mm.</t>
  </si>
  <si>
    <t>*Associated fragmentary femur preserves 13 CGMs</t>
  </si>
  <si>
    <t>*Section taken very proximally and includes fibular crest, which may alter true circumference measurements</t>
  </si>
  <si>
    <t>*Femur sample taken at minimum diaphysis so it does not have the same CGM issue that the tibia does due to the fibular crest, so 15 CGMs may be the more realistic count</t>
  </si>
  <si>
    <t>CGM Number Ignoring Multiplets</t>
  </si>
  <si>
    <t>*CGM 20 starts EFS, then 3 LAGs in EFS. No attempt was made to measure EFS CGM 21 and 22 circumferences.</t>
  </si>
  <si>
    <t>*Femur was also sectioned, possibly 21 CGMs. Unfortunately was heavily remodeled, making growth lines difficult to trace.</t>
  </si>
  <si>
    <t>Transverse Section Centroid (XY pixel coordinates in Photoshop)</t>
  </si>
  <si>
    <t>Distance from Centroid to CGM on Major Axis 2 (mm)</t>
  </si>
  <si>
    <t>Distance from Centroid to CGM on Minor Axis 1 (mm)</t>
  </si>
  <si>
    <t>Distance from Centroid to CGM on Minor Axis 2 (mm)</t>
  </si>
  <si>
    <t>Multiplet</t>
  </si>
  <si>
    <t>Multiplet; Double LAG</t>
  </si>
  <si>
    <t>XPL only; partial</t>
  </si>
  <si>
    <t>XPL only</t>
  </si>
  <si>
    <t>Multiplet; CGM so close to surface it often merges with it</t>
  </si>
  <si>
    <t>Multiplet; Triple LAG</t>
  </si>
  <si>
    <t>CGM 16-18 too fragmentary to measure</t>
  </si>
  <si>
    <t>XPL only; Multiplet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</si>
</sst>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7" x14ac:knownFonts="1">
    <font>
      <sz val="11"/>
      <color theme="1"/>
      <name val="Calibri"/>
      <family val="2"/>
      <scheme val="minor"/>
    </font>
    <font>
      <sz val="11"/>
      <color indexed="8"/>
      <name val="Calibri"/>
      <family val="2"/>
    </font>
    <font>
      <sz val="11"/>
      <name val="Calibri"/>
      <family val="2"/>
      <scheme val="minor"/>
    </font>
    <font>
      <sz val="11"/>
      <color indexed="8"/>
      <name val="Calibri"/>
      <family val="2"/>
      <scheme val="minor"/>
    </font>
    <font>
      <b/>
      <sz val="11"/>
      <color indexed="8"/>
      <name val="Calibri"/>
      <family val="2"/>
      <scheme val="minor"/>
    </font>
    <font>
      <b/>
      <vertAlign val="superscript"/>
      <sz val="11"/>
      <color indexed="8"/>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1" fillId="0" borderId="0"/>
  </cellStyleXfs>
  <cellXfs count="22">
    <xf numFmtId="0" fontId="0" fillId="0" borderId="0" xfId="0"/>
    <xf numFmtId="0" fontId="2" fillId="0" borderId="0" xfId="0" applyFont="1" applyAlignment="1">
      <alignment wrapText="1"/>
    </xf>
    <xf numFmtId="164" fontId="3" fillId="0" borderId="0" xfId="2" applyNumberFormat="1" applyFont="1" applyAlignment="1">
      <alignment horizontal="left" wrapText="1"/>
    </xf>
    <xf numFmtId="0" fontId="3" fillId="0" borderId="0" xfId="2" applyFont="1" applyAlignment="1">
      <alignment wrapText="1"/>
    </xf>
    <xf numFmtId="164" fontId="3" fillId="0" borderId="0" xfId="2" applyNumberFormat="1" applyFont="1" applyAlignment="1">
      <alignment wrapText="1"/>
    </xf>
    <xf numFmtId="0" fontId="0" fillId="0" borderId="0" xfId="0" applyAlignment="1">
      <alignment wrapText="1"/>
    </xf>
    <xf numFmtId="0" fontId="3" fillId="0" borderId="0" xfId="1" applyFont="1" applyAlignment="1">
      <alignment wrapText="1"/>
    </xf>
    <xf numFmtId="49" fontId="2" fillId="0" borderId="0" xfId="0" applyNumberFormat="1" applyFont="1" applyAlignment="1">
      <alignment wrapText="1"/>
    </xf>
    <xf numFmtId="2" fontId="0" fillId="0" borderId="0" xfId="0" applyNumberFormat="1"/>
    <xf numFmtId="164" fontId="0" fillId="0" borderId="0" xfId="0" applyNumberFormat="1"/>
    <xf numFmtId="1" fontId="0" fillId="0" borderId="0" xfId="0" applyNumberFormat="1"/>
    <xf numFmtId="165" fontId="0" fillId="0" borderId="0" xfId="0" applyNumberFormat="1"/>
    <xf numFmtId="0" fontId="3" fillId="0" borderId="0" xfId="1" applyFont="1"/>
    <xf numFmtId="0" fontId="0" fillId="0" borderId="0" xfId="0" applyAlignment="1">
      <alignment vertical="center"/>
    </xf>
    <xf numFmtId="0" fontId="0" fillId="0" borderId="0" xfId="0" applyAlignment="1">
      <alignment vertical="center" wrapText="1"/>
    </xf>
    <xf numFmtId="0" fontId="4" fillId="0" borderId="0" xfId="1" applyFont="1" applyAlignment="1">
      <alignment wrapText="1"/>
    </xf>
    <xf numFmtId="0" fontId="0" fillId="0" borderId="0" xfId="0" applyAlignment="1">
      <alignment horizontal="left" wrapText="1"/>
    </xf>
    <xf numFmtId="0" fontId="0" fillId="0" borderId="0" xfId="0" applyAlignment="1">
      <alignment horizontal="left"/>
    </xf>
    <xf numFmtId="0" fontId="6" fillId="0" borderId="0" xfId="1" applyFont="1" applyAlignment="1">
      <alignment wrapText="1"/>
    </xf>
    <xf numFmtId="2" fontId="4" fillId="0" borderId="0" xfId="1" applyNumberFormat="1" applyFont="1" applyAlignment="1">
      <alignment wrapText="1"/>
    </xf>
    <xf numFmtId="49" fontId="2" fillId="0" borderId="0" xfId="0" applyNumberFormat="1" applyFont="1" applyAlignment="1">
      <alignment horizontal="left" wrapText="1"/>
    </xf>
    <xf numFmtId="0" fontId="0" fillId="0" borderId="0" xfId="0" applyAlignment="1">
      <alignment horizontal="left" wrapText="1"/>
    </xf>
  </cellXfs>
  <cellStyles count="3">
    <cellStyle name="Normal" xfId="0" builtinId="0"/>
    <cellStyle name="Normal_Maiasaura as of 01 13 12" xfId="2" xr:uid="{00000000-0005-0000-0000-000001000000}"/>
    <cellStyle name="Normal_Maiasaura as of 03 11 1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511B-DB22-4B1F-9CE3-0487F4B7C3DC}">
  <dimension ref="A1:O19"/>
  <sheetViews>
    <sheetView tabSelected="1" topLeftCell="A4" workbookViewId="0">
      <selection activeCell="A7" sqref="A7"/>
    </sheetView>
  </sheetViews>
  <sheetFormatPr defaultRowHeight="14.25" x14ac:dyDescent="0.45"/>
  <cols>
    <col min="1" max="1" width="17" customWidth="1"/>
    <col min="2" max="2" width="17.46484375" customWidth="1"/>
    <col min="3" max="3" width="14.86328125" bestFit="1" customWidth="1"/>
    <col min="4" max="4" width="12.46484375" bestFit="1" customWidth="1"/>
    <col min="5" max="5" width="16" customWidth="1"/>
    <col min="6" max="6" width="18.6640625" customWidth="1"/>
    <col min="7" max="7" width="18.73046875" bestFit="1" customWidth="1"/>
    <col min="8" max="8" width="12.33203125" customWidth="1"/>
    <col min="9" max="9" width="13.53125" customWidth="1"/>
    <col min="10" max="10" width="17" customWidth="1"/>
    <col min="11" max="11" width="13.6640625" customWidth="1"/>
    <col min="12" max="12" width="15.3984375" customWidth="1"/>
    <col min="13" max="13" width="12" customWidth="1"/>
    <col min="15" max="15" width="15.3984375" customWidth="1"/>
  </cols>
  <sheetData>
    <row r="1" spans="1:15" x14ac:dyDescent="0.45">
      <c r="A1" t="s">
        <v>40</v>
      </c>
    </row>
    <row r="2" spans="1:15" ht="14.25" customHeight="1" x14ac:dyDescent="0.45">
      <c r="A2" s="20" t="s">
        <v>37</v>
      </c>
      <c r="B2" s="20"/>
      <c r="C2" s="20"/>
      <c r="D2" s="20"/>
      <c r="E2" s="20"/>
    </row>
    <row r="3" spans="1:15" x14ac:dyDescent="0.45">
      <c r="A3" t="s">
        <v>0</v>
      </c>
    </row>
    <row r="4" spans="1:15" x14ac:dyDescent="0.45">
      <c r="A4" t="s">
        <v>42</v>
      </c>
    </row>
    <row r="5" spans="1:15" x14ac:dyDescent="0.45">
      <c r="A5" t="s">
        <v>39</v>
      </c>
    </row>
    <row r="6" spans="1:15" x14ac:dyDescent="0.45">
      <c r="A6" t="s">
        <v>38</v>
      </c>
    </row>
    <row r="7" spans="1:15" ht="99.75" x14ac:dyDescent="0.45">
      <c r="A7" t="s">
        <v>1</v>
      </c>
      <c r="B7" s="15" t="s">
        <v>2</v>
      </c>
      <c r="C7" s="15" t="s">
        <v>46</v>
      </c>
      <c r="D7" s="15" t="s">
        <v>3</v>
      </c>
      <c r="E7" s="15" t="s">
        <v>36</v>
      </c>
      <c r="F7" s="15" t="s">
        <v>4</v>
      </c>
      <c r="G7" s="15" t="s">
        <v>49</v>
      </c>
      <c r="H7" s="15" t="s">
        <v>5</v>
      </c>
      <c r="I7" s="15" t="s">
        <v>6</v>
      </c>
      <c r="J7" s="15" t="s">
        <v>41</v>
      </c>
      <c r="K7" s="15" t="s">
        <v>50</v>
      </c>
      <c r="L7" s="15" t="s">
        <v>51</v>
      </c>
      <c r="M7" s="15" t="s">
        <v>52</v>
      </c>
      <c r="N7" s="15" t="s">
        <v>7</v>
      </c>
      <c r="O7" s="15" t="s">
        <v>8</v>
      </c>
    </row>
    <row r="8" spans="1:15" ht="42.75" x14ac:dyDescent="0.45">
      <c r="A8" s="16" t="s">
        <v>9</v>
      </c>
      <c r="B8" t="s">
        <v>10</v>
      </c>
      <c r="C8" t="s">
        <v>10</v>
      </c>
      <c r="D8">
        <v>78.98</v>
      </c>
      <c r="E8">
        <v>428.85</v>
      </c>
      <c r="J8">
        <v>14.88</v>
      </c>
      <c r="K8">
        <v>10.27</v>
      </c>
      <c r="L8">
        <v>9.52</v>
      </c>
      <c r="M8">
        <v>11.84</v>
      </c>
    </row>
    <row r="9" spans="1:15" x14ac:dyDescent="0.45">
      <c r="A9" s="16"/>
      <c r="B9">
        <v>1</v>
      </c>
      <c r="C9">
        <v>1</v>
      </c>
      <c r="D9">
        <v>71.83</v>
      </c>
      <c r="E9">
        <v>338.17</v>
      </c>
      <c r="J9">
        <v>12.75</v>
      </c>
      <c r="K9">
        <v>9.06</v>
      </c>
      <c r="L9">
        <v>9.66</v>
      </c>
      <c r="M9">
        <v>7.8</v>
      </c>
      <c r="N9" s="8">
        <f>AVERAGE(J9:M9)</f>
        <v>9.8175000000000008</v>
      </c>
    </row>
    <row r="10" spans="1:15" x14ac:dyDescent="0.45">
      <c r="A10" s="5" t="s">
        <v>53</v>
      </c>
      <c r="B10">
        <v>2</v>
      </c>
      <c r="D10">
        <v>80.510000000000005</v>
      </c>
      <c r="E10">
        <v>429.56</v>
      </c>
      <c r="F10">
        <f>E10-E9</f>
        <v>91.389999999999986</v>
      </c>
      <c r="J10">
        <v>14.97</v>
      </c>
      <c r="K10">
        <v>10.24</v>
      </c>
      <c r="L10">
        <v>10.54</v>
      </c>
      <c r="M10">
        <v>8.66</v>
      </c>
      <c r="N10" s="8">
        <f t="shared" ref="N10:N19" si="0">AVERAGE(J10:M10)</f>
        <v>11.102499999999999</v>
      </c>
      <c r="O10" s="8">
        <f>N10-N9</f>
        <v>1.2849999999999984</v>
      </c>
    </row>
    <row r="11" spans="1:15" x14ac:dyDescent="0.45">
      <c r="A11" s="5" t="s">
        <v>53</v>
      </c>
      <c r="B11">
        <v>3</v>
      </c>
      <c r="C11">
        <v>2</v>
      </c>
      <c r="D11">
        <v>83.56</v>
      </c>
      <c r="E11">
        <v>460.55</v>
      </c>
      <c r="F11">
        <f t="shared" ref="F11:F18" si="1">E11-E10</f>
        <v>30.990000000000009</v>
      </c>
      <c r="J11">
        <v>15.47</v>
      </c>
      <c r="K11">
        <v>10.96</v>
      </c>
      <c r="L11">
        <v>10.87</v>
      </c>
      <c r="M11">
        <v>8.9</v>
      </c>
      <c r="N11" s="8">
        <f t="shared" si="0"/>
        <v>11.549999999999999</v>
      </c>
      <c r="O11" s="8">
        <f t="shared" ref="O11:O18" si="2">N11-N10</f>
        <v>0.44749999999999979</v>
      </c>
    </row>
    <row r="12" spans="1:15" x14ac:dyDescent="0.45">
      <c r="A12" s="16" t="s">
        <v>11</v>
      </c>
      <c r="B12">
        <v>4</v>
      </c>
      <c r="C12">
        <v>3</v>
      </c>
      <c r="D12">
        <v>96.85</v>
      </c>
      <c r="E12">
        <v>615.77</v>
      </c>
      <c r="F12">
        <f t="shared" si="1"/>
        <v>155.21999999999997</v>
      </c>
      <c r="J12">
        <v>17.37</v>
      </c>
      <c r="K12">
        <v>13.73</v>
      </c>
      <c r="L12">
        <v>12.38</v>
      </c>
      <c r="M12">
        <v>10.8</v>
      </c>
      <c r="N12" s="8">
        <f t="shared" si="0"/>
        <v>13.57</v>
      </c>
      <c r="O12" s="8">
        <f t="shared" si="2"/>
        <v>2.0200000000000014</v>
      </c>
    </row>
    <row r="13" spans="1:15" ht="14.25" customHeight="1" x14ac:dyDescent="0.45">
      <c r="A13" s="5" t="s">
        <v>53</v>
      </c>
      <c r="B13">
        <v>5</v>
      </c>
      <c r="D13">
        <v>110.21</v>
      </c>
      <c r="E13">
        <v>811.95</v>
      </c>
      <c r="F13">
        <f t="shared" si="1"/>
        <v>196.18000000000006</v>
      </c>
      <c r="J13">
        <v>19.25</v>
      </c>
      <c r="K13">
        <v>16.54</v>
      </c>
      <c r="L13">
        <v>13.94</v>
      </c>
      <c r="M13">
        <v>13.42</v>
      </c>
      <c r="N13" s="8">
        <f t="shared" si="0"/>
        <v>15.7875</v>
      </c>
      <c r="O13" s="8">
        <f t="shared" si="2"/>
        <v>2.2174999999999994</v>
      </c>
    </row>
    <row r="14" spans="1:15" ht="28.5" x14ac:dyDescent="0.45">
      <c r="A14" s="5" t="s">
        <v>54</v>
      </c>
      <c r="B14">
        <v>6</v>
      </c>
      <c r="C14">
        <v>4</v>
      </c>
      <c r="D14">
        <v>112.99</v>
      </c>
      <c r="E14">
        <v>852.69</v>
      </c>
      <c r="F14">
        <f t="shared" si="1"/>
        <v>40.740000000000009</v>
      </c>
      <c r="J14">
        <v>19.66</v>
      </c>
      <c r="K14">
        <v>17.21</v>
      </c>
      <c r="L14">
        <v>14.18</v>
      </c>
      <c r="M14">
        <v>13.73</v>
      </c>
      <c r="N14" s="8">
        <f t="shared" si="0"/>
        <v>16.195</v>
      </c>
      <c r="O14" s="8">
        <f t="shared" si="2"/>
        <v>0.40750000000000064</v>
      </c>
    </row>
    <row r="15" spans="1:15" ht="14.25" customHeight="1" x14ac:dyDescent="0.45">
      <c r="A15" s="5" t="s">
        <v>54</v>
      </c>
      <c r="B15">
        <v>7</v>
      </c>
      <c r="D15">
        <v>122.8</v>
      </c>
      <c r="E15">
        <v>1019.11</v>
      </c>
      <c r="F15">
        <f t="shared" si="1"/>
        <v>166.41999999999996</v>
      </c>
      <c r="J15">
        <v>21.17</v>
      </c>
      <c r="K15">
        <v>19.52</v>
      </c>
      <c r="L15">
        <v>15.13</v>
      </c>
      <c r="M15">
        <v>15.58</v>
      </c>
      <c r="N15" s="8">
        <f t="shared" si="0"/>
        <v>17.850000000000001</v>
      </c>
      <c r="O15" s="8">
        <f t="shared" si="2"/>
        <v>1.6550000000000011</v>
      </c>
    </row>
    <row r="16" spans="1:15" x14ac:dyDescent="0.45">
      <c r="A16" s="5" t="s">
        <v>53</v>
      </c>
      <c r="B16">
        <v>8</v>
      </c>
      <c r="C16">
        <v>5</v>
      </c>
      <c r="D16">
        <v>124.18</v>
      </c>
      <c r="E16">
        <v>1050.26</v>
      </c>
      <c r="F16">
        <f t="shared" si="1"/>
        <v>31.149999999999977</v>
      </c>
      <c r="J16">
        <v>21.55</v>
      </c>
      <c r="K16">
        <v>19.8</v>
      </c>
      <c r="L16">
        <v>15.31</v>
      </c>
      <c r="M16">
        <v>15.85</v>
      </c>
      <c r="N16" s="8">
        <f t="shared" si="0"/>
        <v>18.127500000000001</v>
      </c>
      <c r="O16" s="8">
        <f t="shared" si="2"/>
        <v>0.27749999999999986</v>
      </c>
    </row>
    <row r="17" spans="1:15" x14ac:dyDescent="0.45">
      <c r="A17" s="5" t="s">
        <v>53</v>
      </c>
      <c r="B17">
        <v>9</v>
      </c>
      <c r="D17">
        <v>140.16</v>
      </c>
      <c r="E17">
        <v>1349.33</v>
      </c>
      <c r="F17">
        <f t="shared" si="1"/>
        <v>299.06999999999994</v>
      </c>
      <c r="J17">
        <v>23.88</v>
      </c>
      <c r="K17">
        <v>23.33</v>
      </c>
      <c r="L17">
        <v>16.739999999999998</v>
      </c>
      <c r="M17">
        <v>19</v>
      </c>
      <c r="N17" s="8">
        <f t="shared" si="0"/>
        <v>20.737499999999997</v>
      </c>
      <c r="O17" s="8">
        <f t="shared" si="2"/>
        <v>2.6099999999999959</v>
      </c>
    </row>
    <row r="18" spans="1:15" x14ac:dyDescent="0.45">
      <c r="A18" s="5" t="s">
        <v>53</v>
      </c>
      <c r="B18">
        <v>10</v>
      </c>
      <c r="C18">
        <v>6</v>
      </c>
      <c r="D18">
        <v>141.53</v>
      </c>
      <c r="E18">
        <v>1368.21</v>
      </c>
      <c r="F18">
        <f t="shared" si="1"/>
        <v>18.880000000000109</v>
      </c>
      <c r="J18">
        <v>23.98</v>
      </c>
      <c r="K18">
        <v>23.46</v>
      </c>
      <c r="L18">
        <v>16.88</v>
      </c>
      <c r="M18">
        <v>19.13</v>
      </c>
      <c r="N18" s="8">
        <f t="shared" si="0"/>
        <v>20.862499999999997</v>
      </c>
      <c r="O18" s="8">
        <f t="shared" si="2"/>
        <v>0.125</v>
      </c>
    </row>
    <row r="19" spans="1:15" x14ac:dyDescent="0.45">
      <c r="A19" s="17"/>
      <c r="B19" t="s">
        <v>12</v>
      </c>
      <c r="C19" t="s">
        <v>12</v>
      </c>
      <c r="D19">
        <v>141.74</v>
      </c>
      <c r="E19">
        <v>1380.35</v>
      </c>
      <c r="G19" t="s">
        <v>13</v>
      </c>
      <c r="H19">
        <v>6.5000000000000002E-2</v>
      </c>
      <c r="I19">
        <v>3.72</v>
      </c>
      <c r="J19">
        <v>24.09</v>
      </c>
      <c r="K19">
        <v>23.54</v>
      </c>
      <c r="L19">
        <v>16.97</v>
      </c>
      <c r="M19">
        <v>19.18</v>
      </c>
      <c r="N19" s="8">
        <f t="shared" si="0"/>
        <v>20.945</v>
      </c>
      <c r="O19" s="8"/>
    </row>
  </sheetData>
  <mergeCells count="1">
    <mergeCell ref="A2:E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412E-EFCC-43DA-8F8C-27B15495605D}">
  <dimension ref="A1:Z34"/>
  <sheetViews>
    <sheetView zoomScaleNormal="100" workbookViewId="0">
      <selection activeCell="B4" sqref="B4"/>
    </sheetView>
  </sheetViews>
  <sheetFormatPr defaultRowHeight="14.25" x14ac:dyDescent="0.45"/>
  <cols>
    <col min="1" max="1" width="17.46484375" customWidth="1"/>
    <col min="2" max="2" width="16" customWidth="1"/>
    <col min="3" max="3" width="12.6640625" customWidth="1"/>
    <col min="4" max="4" width="12.1328125" customWidth="1"/>
    <col min="5" max="6" width="13" customWidth="1"/>
    <col min="7" max="7" width="18.73046875" bestFit="1" customWidth="1"/>
    <col min="8" max="8" width="13" customWidth="1"/>
    <col min="9" max="9" width="13.3984375" customWidth="1"/>
    <col min="10" max="10" width="14.3984375" customWidth="1"/>
    <col min="11" max="11" width="13.86328125" customWidth="1"/>
    <col min="12" max="12" width="13" customWidth="1"/>
    <col min="13" max="13" width="13.1328125" customWidth="1"/>
    <col min="14" max="14" width="11.86328125" customWidth="1"/>
    <col min="15" max="15" width="13.1328125" customWidth="1"/>
    <col min="21" max="21" width="24.1328125" customWidth="1"/>
  </cols>
  <sheetData>
    <row r="1" spans="1:26"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26" ht="28.5" x14ac:dyDescent="0.45">
      <c r="A2" s="1"/>
      <c r="B2" s="6" t="s">
        <v>10</v>
      </c>
      <c r="C2" s="6" t="s">
        <v>10</v>
      </c>
      <c r="D2" s="6">
        <v>265.56</v>
      </c>
      <c r="E2" s="6">
        <v>4618.83</v>
      </c>
      <c r="F2" s="6"/>
      <c r="J2">
        <v>36.32</v>
      </c>
      <c r="K2">
        <v>47.63</v>
      </c>
      <c r="L2">
        <v>37.799999999999997</v>
      </c>
      <c r="M2">
        <v>33.47</v>
      </c>
      <c r="N2" s="8"/>
      <c r="P2" s="6"/>
      <c r="Q2" s="6"/>
      <c r="R2" s="6"/>
      <c r="S2" s="6"/>
      <c r="T2" s="6"/>
      <c r="U2" s="6"/>
      <c r="V2" s="6"/>
      <c r="W2" s="6"/>
      <c r="X2" s="6"/>
      <c r="Z2" s="5"/>
    </row>
    <row r="3" spans="1:26" x14ac:dyDescent="0.45">
      <c r="B3">
        <v>1</v>
      </c>
      <c r="C3">
        <v>1</v>
      </c>
      <c r="D3">
        <v>286.83999999999997</v>
      </c>
      <c r="E3">
        <v>5706.65</v>
      </c>
      <c r="J3">
        <v>42.52</v>
      </c>
      <c r="K3">
        <v>51.55</v>
      </c>
      <c r="L3">
        <v>43.05</v>
      </c>
      <c r="M3">
        <v>35.22</v>
      </c>
      <c r="N3" s="8">
        <f>AVERAGE(J3:M3)</f>
        <v>43.085000000000001</v>
      </c>
    </row>
    <row r="4" spans="1:26" x14ac:dyDescent="0.45">
      <c r="B4">
        <v>2</v>
      </c>
      <c r="C4">
        <v>2</v>
      </c>
      <c r="D4">
        <v>315.57</v>
      </c>
      <c r="E4">
        <v>6852.64</v>
      </c>
      <c r="F4">
        <f>E4-E3</f>
        <v>1145.9900000000007</v>
      </c>
      <c r="J4">
        <v>48.42</v>
      </c>
      <c r="K4">
        <v>56.93</v>
      </c>
      <c r="L4">
        <v>46.34</v>
      </c>
      <c r="M4">
        <v>37.42</v>
      </c>
      <c r="N4" s="8">
        <f t="shared" ref="N4:N21" si="0">AVERAGE(J4:M4)</f>
        <v>47.277500000000003</v>
      </c>
      <c r="O4" s="8">
        <f>N4-N3</f>
        <v>4.1925000000000026</v>
      </c>
    </row>
    <row r="5" spans="1:26" x14ac:dyDescent="0.45">
      <c r="B5">
        <v>3</v>
      </c>
      <c r="C5">
        <v>3</v>
      </c>
      <c r="D5">
        <v>330.95</v>
      </c>
      <c r="E5">
        <v>7526.61</v>
      </c>
      <c r="F5">
        <f t="shared" ref="F5:F17" si="1">E5-E4</f>
        <v>673.96999999999935</v>
      </c>
      <c r="J5">
        <v>51.59</v>
      </c>
      <c r="K5">
        <v>59.8</v>
      </c>
      <c r="L5">
        <v>47.65</v>
      </c>
      <c r="M5">
        <v>39.29</v>
      </c>
      <c r="N5" s="8">
        <f t="shared" si="0"/>
        <v>49.582499999999996</v>
      </c>
      <c r="O5" s="8">
        <f t="shared" ref="O5:O17" si="2">N5-N4</f>
        <v>2.3049999999999926</v>
      </c>
    </row>
    <row r="6" spans="1:26" x14ac:dyDescent="0.45">
      <c r="B6">
        <v>4</v>
      </c>
      <c r="C6">
        <v>4</v>
      </c>
      <c r="D6">
        <v>356.63</v>
      </c>
      <c r="E6">
        <v>8756.39</v>
      </c>
      <c r="F6">
        <f t="shared" si="1"/>
        <v>1229.7799999999997</v>
      </c>
      <c r="J6">
        <v>55.62</v>
      </c>
      <c r="K6">
        <v>62.78</v>
      </c>
      <c r="L6">
        <v>52.77</v>
      </c>
      <c r="M6">
        <v>42.22</v>
      </c>
      <c r="N6" s="8">
        <f t="shared" si="0"/>
        <v>53.347500000000004</v>
      </c>
      <c r="O6" s="8">
        <f t="shared" si="2"/>
        <v>3.7650000000000077</v>
      </c>
    </row>
    <row r="7" spans="1:26" x14ac:dyDescent="0.45">
      <c r="B7">
        <v>5</v>
      </c>
      <c r="C7">
        <v>5</v>
      </c>
      <c r="D7">
        <v>390.25</v>
      </c>
      <c r="E7">
        <v>10509.58</v>
      </c>
      <c r="F7">
        <f t="shared" si="1"/>
        <v>1753.1900000000005</v>
      </c>
      <c r="J7">
        <v>62.45</v>
      </c>
      <c r="K7">
        <v>66.569999999999993</v>
      </c>
      <c r="L7">
        <v>56.74</v>
      </c>
      <c r="M7">
        <v>47.81</v>
      </c>
      <c r="N7" s="8">
        <f t="shared" si="0"/>
        <v>58.392499999999998</v>
      </c>
      <c r="O7" s="8">
        <f t="shared" si="2"/>
        <v>5.0449999999999946</v>
      </c>
    </row>
    <row r="8" spans="1:26" x14ac:dyDescent="0.45">
      <c r="B8">
        <v>6</v>
      </c>
      <c r="C8">
        <v>6</v>
      </c>
      <c r="D8">
        <v>407.28</v>
      </c>
      <c r="E8">
        <v>11440.52</v>
      </c>
      <c r="F8">
        <f t="shared" si="1"/>
        <v>930.94000000000051</v>
      </c>
      <c r="J8">
        <v>65.05</v>
      </c>
      <c r="K8">
        <v>68.849999999999994</v>
      </c>
      <c r="L8">
        <v>59.02</v>
      </c>
      <c r="M8">
        <v>50.19</v>
      </c>
      <c r="N8" s="8">
        <f t="shared" si="0"/>
        <v>60.777499999999996</v>
      </c>
      <c r="O8" s="8">
        <f t="shared" si="2"/>
        <v>2.384999999999998</v>
      </c>
    </row>
    <row r="9" spans="1:26" x14ac:dyDescent="0.45">
      <c r="B9">
        <v>7</v>
      </c>
      <c r="C9">
        <v>7</v>
      </c>
      <c r="D9">
        <v>428.83</v>
      </c>
      <c r="E9">
        <v>12705.4</v>
      </c>
      <c r="F9">
        <f t="shared" si="1"/>
        <v>1264.8799999999992</v>
      </c>
      <c r="J9">
        <v>68.22</v>
      </c>
      <c r="K9">
        <v>72.66</v>
      </c>
      <c r="L9">
        <v>61.86</v>
      </c>
      <c r="M9">
        <v>54.05</v>
      </c>
      <c r="N9" s="8">
        <f t="shared" si="0"/>
        <v>64.197500000000005</v>
      </c>
      <c r="O9" s="8">
        <f t="shared" si="2"/>
        <v>3.4200000000000088</v>
      </c>
    </row>
    <row r="10" spans="1:26" x14ac:dyDescent="0.45">
      <c r="B10">
        <v>8</v>
      </c>
      <c r="C10">
        <v>8</v>
      </c>
      <c r="D10">
        <v>451.75</v>
      </c>
      <c r="E10">
        <v>14135.15</v>
      </c>
      <c r="F10">
        <f t="shared" si="1"/>
        <v>1429.75</v>
      </c>
      <c r="J10">
        <v>71.489999999999995</v>
      </c>
      <c r="K10">
        <v>76.53</v>
      </c>
      <c r="L10">
        <v>65.489999999999995</v>
      </c>
      <c r="M10">
        <v>58.53</v>
      </c>
      <c r="N10" s="8">
        <f t="shared" si="0"/>
        <v>68.009999999999991</v>
      </c>
      <c r="O10" s="8">
        <f t="shared" si="2"/>
        <v>3.8124999999999858</v>
      </c>
    </row>
    <row r="11" spans="1:26" x14ac:dyDescent="0.45">
      <c r="B11">
        <v>9</v>
      </c>
      <c r="C11">
        <v>9</v>
      </c>
      <c r="D11">
        <v>474.09</v>
      </c>
      <c r="E11">
        <v>15543.99</v>
      </c>
      <c r="F11">
        <f t="shared" si="1"/>
        <v>1408.8400000000001</v>
      </c>
      <c r="J11">
        <v>74.38</v>
      </c>
      <c r="K11">
        <v>81.11</v>
      </c>
      <c r="L11">
        <v>66.849999999999994</v>
      </c>
      <c r="M11">
        <v>63.53</v>
      </c>
      <c r="N11" s="8">
        <f t="shared" si="0"/>
        <v>71.467500000000001</v>
      </c>
      <c r="O11" s="8">
        <f t="shared" si="2"/>
        <v>3.4575000000000102</v>
      </c>
    </row>
    <row r="12" spans="1:26" x14ac:dyDescent="0.45">
      <c r="A12" t="s">
        <v>53</v>
      </c>
      <c r="B12">
        <v>10</v>
      </c>
      <c r="D12">
        <v>494.06</v>
      </c>
      <c r="E12">
        <v>16960.41</v>
      </c>
      <c r="F12">
        <f t="shared" si="1"/>
        <v>1416.42</v>
      </c>
      <c r="J12">
        <v>81.150000000000006</v>
      </c>
      <c r="K12">
        <v>82.7</v>
      </c>
      <c r="L12">
        <v>68.88</v>
      </c>
      <c r="M12">
        <v>65.099999999999994</v>
      </c>
      <c r="N12" s="8">
        <f t="shared" si="0"/>
        <v>74.45750000000001</v>
      </c>
      <c r="O12" s="8">
        <f t="shared" si="2"/>
        <v>2.9900000000000091</v>
      </c>
    </row>
    <row r="13" spans="1:26" x14ac:dyDescent="0.45">
      <c r="A13" t="s">
        <v>53</v>
      </c>
      <c r="B13">
        <v>11</v>
      </c>
      <c r="C13">
        <v>10</v>
      </c>
      <c r="D13">
        <v>498.68</v>
      </c>
      <c r="E13">
        <v>17245.580000000002</v>
      </c>
      <c r="F13">
        <f t="shared" si="1"/>
        <v>285.17000000000189</v>
      </c>
      <c r="J13">
        <v>81.81</v>
      </c>
      <c r="K13">
        <v>83.65</v>
      </c>
      <c r="L13">
        <v>69.36</v>
      </c>
      <c r="M13">
        <v>65.62</v>
      </c>
      <c r="N13" s="8">
        <f t="shared" si="0"/>
        <v>75.11</v>
      </c>
      <c r="O13" s="8">
        <f t="shared" si="2"/>
        <v>0.6524999999999892</v>
      </c>
    </row>
    <row r="14" spans="1:26" ht="14.25" customHeight="1" x14ac:dyDescent="0.45">
      <c r="A14" s="14" t="s">
        <v>53</v>
      </c>
      <c r="B14">
        <v>12</v>
      </c>
      <c r="D14">
        <v>506.44</v>
      </c>
      <c r="E14">
        <v>17755.21</v>
      </c>
      <c r="F14">
        <f t="shared" si="1"/>
        <v>509.62999999999738</v>
      </c>
      <c r="J14">
        <v>83.34</v>
      </c>
      <c r="K14">
        <v>85.23</v>
      </c>
      <c r="L14">
        <v>70.59</v>
      </c>
      <c r="M14">
        <v>66.06</v>
      </c>
      <c r="N14" s="8">
        <f t="shared" si="0"/>
        <v>76.305000000000007</v>
      </c>
      <c r="O14" s="8">
        <f t="shared" si="2"/>
        <v>1.1950000000000074</v>
      </c>
    </row>
    <row r="15" spans="1:26" ht="28.5" x14ac:dyDescent="0.45">
      <c r="A15" s="14" t="s">
        <v>58</v>
      </c>
      <c r="B15">
        <v>13</v>
      </c>
      <c r="C15">
        <v>11</v>
      </c>
      <c r="D15">
        <v>512.1</v>
      </c>
      <c r="E15">
        <v>18046.16</v>
      </c>
      <c r="F15">
        <f t="shared" si="1"/>
        <v>290.95000000000073</v>
      </c>
      <c r="J15">
        <v>83.98</v>
      </c>
      <c r="K15">
        <v>85.74</v>
      </c>
      <c r="L15">
        <v>71.099999999999994</v>
      </c>
      <c r="M15">
        <v>66.930000000000007</v>
      </c>
      <c r="N15" s="8">
        <f t="shared" si="0"/>
        <v>76.9375</v>
      </c>
      <c r="O15" s="8">
        <f t="shared" si="2"/>
        <v>0.63249999999999318</v>
      </c>
    </row>
    <row r="16" spans="1:26" x14ac:dyDescent="0.45">
      <c r="B16">
        <v>14</v>
      </c>
      <c r="C16">
        <v>12</v>
      </c>
      <c r="D16">
        <v>524.94000000000005</v>
      </c>
      <c r="E16">
        <v>18965.05</v>
      </c>
      <c r="F16">
        <f t="shared" si="1"/>
        <v>918.88999999999942</v>
      </c>
      <c r="J16">
        <v>84.98</v>
      </c>
      <c r="K16">
        <v>89.31</v>
      </c>
      <c r="L16">
        <v>72.489999999999995</v>
      </c>
      <c r="M16">
        <v>68.319999999999993</v>
      </c>
      <c r="N16" s="8">
        <f t="shared" si="0"/>
        <v>78.775000000000006</v>
      </c>
      <c r="O16" s="8">
        <f t="shared" si="2"/>
        <v>1.8375000000000057</v>
      </c>
    </row>
    <row r="17" spans="1:19" x14ac:dyDescent="0.45">
      <c r="A17" t="s">
        <v>18</v>
      </c>
      <c r="B17">
        <v>15</v>
      </c>
      <c r="C17">
        <v>13</v>
      </c>
      <c r="D17">
        <v>534.09</v>
      </c>
      <c r="E17">
        <v>19642.419999999998</v>
      </c>
      <c r="F17">
        <f t="shared" si="1"/>
        <v>677.36999999999898</v>
      </c>
      <c r="J17">
        <v>87.52</v>
      </c>
      <c r="K17">
        <v>90.54</v>
      </c>
      <c r="L17">
        <v>73.209999999999994</v>
      </c>
      <c r="M17">
        <v>69.52</v>
      </c>
      <c r="N17" s="8">
        <f t="shared" si="0"/>
        <v>80.197499999999991</v>
      </c>
      <c r="O17" s="8">
        <f t="shared" si="2"/>
        <v>1.4224999999999852</v>
      </c>
    </row>
    <row r="18" spans="1:19" x14ac:dyDescent="0.45">
      <c r="A18" s="21" t="s">
        <v>59</v>
      </c>
      <c r="B18">
        <v>16</v>
      </c>
      <c r="C18">
        <v>14</v>
      </c>
      <c r="N18" s="8"/>
      <c r="O18" s="8"/>
    </row>
    <row r="19" spans="1:19" x14ac:dyDescent="0.45">
      <c r="A19" s="21"/>
      <c r="B19">
        <v>17</v>
      </c>
      <c r="C19">
        <v>15</v>
      </c>
      <c r="N19" s="8"/>
      <c r="O19" s="8"/>
      <c r="Q19" s="10"/>
      <c r="R19" s="10"/>
      <c r="S19" s="10"/>
    </row>
    <row r="20" spans="1:19" x14ac:dyDescent="0.45">
      <c r="A20" s="21"/>
      <c r="B20">
        <v>18</v>
      </c>
      <c r="C20">
        <v>16</v>
      </c>
      <c r="N20" s="8"/>
      <c r="O20" s="8"/>
      <c r="Q20" s="10"/>
      <c r="R20" s="10"/>
      <c r="S20" s="10"/>
    </row>
    <row r="21" spans="1:19" x14ac:dyDescent="0.45">
      <c r="B21" t="s">
        <v>12</v>
      </c>
      <c r="C21" t="s">
        <v>12</v>
      </c>
      <c r="D21">
        <v>546.29</v>
      </c>
      <c r="E21">
        <v>20125.259999999998</v>
      </c>
      <c r="G21" t="s">
        <v>24</v>
      </c>
      <c r="H21">
        <v>8.3000000000000004E-2</v>
      </c>
      <c r="I21">
        <v>4.76</v>
      </c>
      <c r="J21">
        <v>89.41</v>
      </c>
      <c r="K21">
        <v>90.72</v>
      </c>
      <c r="L21">
        <v>74.040000000000006</v>
      </c>
      <c r="M21">
        <v>70</v>
      </c>
      <c r="N21" s="8">
        <f t="shared" si="0"/>
        <v>81.042500000000004</v>
      </c>
      <c r="O21" s="8"/>
      <c r="Q21" s="10"/>
      <c r="R21" s="10"/>
      <c r="S21" s="10"/>
    </row>
    <row r="22" spans="1:19" x14ac:dyDescent="0.45">
      <c r="Q22" s="10"/>
      <c r="R22" s="10"/>
      <c r="S22" s="10"/>
    </row>
    <row r="23" spans="1:19" x14ac:dyDescent="0.45">
      <c r="Q23" s="10"/>
      <c r="R23" s="10"/>
      <c r="S23" s="10"/>
    </row>
    <row r="24" spans="1:19" x14ac:dyDescent="0.45">
      <c r="Q24" s="10"/>
      <c r="R24" s="10"/>
      <c r="S24" s="10"/>
    </row>
    <row r="25" spans="1:19" x14ac:dyDescent="0.45">
      <c r="Q25" s="10"/>
      <c r="R25" s="10"/>
      <c r="S25" s="10"/>
    </row>
    <row r="26" spans="1:19" x14ac:dyDescent="0.45">
      <c r="Q26" s="10"/>
      <c r="R26" s="10"/>
      <c r="S26" s="10"/>
    </row>
    <row r="27" spans="1:19" x14ac:dyDescent="0.45">
      <c r="Q27" s="10"/>
      <c r="R27" s="10"/>
      <c r="S27" s="10"/>
    </row>
    <row r="28" spans="1:19" x14ac:dyDescent="0.45">
      <c r="Q28" s="10"/>
      <c r="R28" s="10"/>
      <c r="S28" s="10"/>
    </row>
    <row r="29" spans="1:19" x14ac:dyDescent="0.45">
      <c r="Q29" s="10"/>
      <c r="R29" s="10"/>
      <c r="S29" s="10"/>
    </row>
    <row r="30" spans="1:19" x14ac:dyDescent="0.45">
      <c r="Q30" s="10"/>
      <c r="R30" s="10"/>
      <c r="S30" s="10"/>
    </row>
    <row r="31" spans="1:19" x14ac:dyDescent="0.45">
      <c r="Q31" s="10"/>
      <c r="R31" s="10"/>
      <c r="S31" s="10"/>
    </row>
    <row r="32" spans="1:19" x14ac:dyDescent="0.45">
      <c r="Q32" s="10"/>
      <c r="R32" s="10"/>
      <c r="S32" s="10"/>
    </row>
    <row r="33" spans="17:19" x14ac:dyDescent="0.45">
      <c r="Q33" s="10"/>
      <c r="R33" s="10"/>
      <c r="S33" s="10"/>
    </row>
    <row r="34" spans="17:19" x14ac:dyDescent="0.45">
      <c r="Q34" s="10"/>
      <c r="R34" s="10"/>
      <c r="S34" s="10"/>
    </row>
  </sheetData>
  <mergeCells count="1">
    <mergeCell ref="A18:A20"/>
  </mergeCells>
  <pageMargins left="0.7" right="0.7" top="0.75" bottom="0.75" header="0.3" footer="0.3"/>
  <ignoredErrors>
    <ignoredError sqref="N2:N17 N2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220A-8107-483B-B17D-1EE92329A41D}">
  <dimension ref="A1:O24"/>
  <sheetViews>
    <sheetView zoomScaleNormal="100" workbookViewId="0">
      <selection activeCell="C7" sqref="C7"/>
    </sheetView>
  </sheetViews>
  <sheetFormatPr defaultRowHeight="14.25" x14ac:dyDescent="0.45"/>
  <cols>
    <col min="1" max="1" width="9.6640625" bestFit="1" customWidth="1"/>
    <col min="2" max="2" width="26.53125" customWidth="1"/>
    <col min="3" max="3" width="17.6640625" customWidth="1"/>
    <col min="4" max="4" width="15" bestFit="1" customWidth="1"/>
    <col min="5" max="5" width="13.6640625" bestFit="1" customWidth="1"/>
    <col min="6" max="6" width="19" bestFit="1" customWidth="1"/>
    <col min="7" max="7" width="12.1328125" bestFit="1" customWidth="1"/>
    <col min="8" max="8" width="16.53125" bestFit="1" customWidth="1"/>
    <col min="9" max="9" width="12.6640625" bestFit="1" customWidth="1"/>
    <col min="10" max="10" width="17.3984375" bestFit="1" customWidth="1"/>
    <col min="11" max="11" width="13" bestFit="1" customWidth="1"/>
    <col min="12" max="13" width="14.6640625" bestFit="1" customWidth="1"/>
    <col min="14" max="14" width="14.3984375" bestFit="1" customWidth="1"/>
    <col min="15" max="15" width="18.3984375" bestFit="1"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x14ac:dyDescent="0.45">
      <c r="A2" s="5"/>
      <c r="B2" s="12" t="s">
        <v>10</v>
      </c>
      <c r="C2" s="12" t="s">
        <v>10</v>
      </c>
      <c r="D2" s="12">
        <v>277.17</v>
      </c>
      <c r="E2" s="12">
        <v>3509.59</v>
      </c>
      <c r="F2" s="12"/>
      <c r="J2">
        <v>40.729999999999997</v>
      </c>
      <c r="K2">
        <v>36.090000000000003</v>
      </c>
      <c r="L2">
        <v>27.59</v>
      </c>
      <c r="M2">
        <v>28.85</v>
      </c>
    </row>
    <row r="3" spans="1:15" x14ac:dyDescent="0.45">
      <c r="B3">
        <v>1</v>
      </c>
      <c r="C3">
        <v>1</v>
      </c>
      <c r="D3">
        <v>182.98</v>
      </c>
      <c r="E3">
        <v>2247.4</v>
      </c>
      <c r="J3">
        <v>31.06</v>
      </c>
      <c r="K3">
        <v>26.14</v>
      </c>
      <c r="L3">
        <v>29.26</v>
      </c>
      <c r="M3">
        <v>17.329999999999998</v>
      </c>
      <c r="N3" s="8">
        <f>AVERAGE(J3:M3)</f>
        <v>25.947500000000002</v>
      </c>
    </row>
    <row r="4" spans="1:15" x14ac:dyDescent="0.45">
      <c r="B4">
        <v>2</v>
      </c>
      <c r="C4">
        <v>2</v>
      </c>
      <c r="D4">
        <v>201.54</v>
      </c>
      <c r="E4">
        <v>2737.03</v>
      </c>
      <c r="F4">
        <f>E4-E3</f>
        <v>489.63000000000011</v>
      </c>
      <c r="J4">
        <v>34.53</v>
      </c>
      <c r="K4">
        <v>30.27</v>
      </c>
      <c r="L4">
        <v>31.18</v>
      </c>
      <c r="M4">
        <v>20.38</v>
      </c>
      <c r="N4" s="8">
        <f t="shared" ref="N4:N24" si="0">AVERAGE(J4:M4)</f>
        <v>29.089999999999996</v>
      </c>
      <c r="O4" s="8">
        <f>N4-N3</f>
        <v>3.1424999999999947</v>
      </c>
    </row>
    <row r="5" spans="1:15" x14ac:dyDescent="0.45">
      <c r="B5">
        <v>3</v>
      </c>
      <c r="C5">
        <v>3</v>
      </c>
      <c r="D5">
        <v>216.72</v>
      </c>
      <c r="E5">
        <v>3165.01</v>
      </c>
      <c r="F5">
        <f t="shared" ref="F5:F15" si="1">E5-E4</f>
        <v>427.98</v>
      </c>
      <c r="J5">
        <v>37.409999999999997</v>
      </c>
      <c r="K5">
        <v>33.020000000000003</v>
      </c>
      <c r="L5">
        <v>32.81</v>
      </c>
      <c r="M5">
        <v>22.64</v>
      </c>
      <c r="N5" s="8">
        <f t="shared" si="0"/>
        <v>31.470000000000002</v>
      </c>
      <c r="O5" s="8">
        <f t="shared" ref="O5:O23" si="2">N5-N4</f>
        <v>2.3800000000000061</v>
      </c>
    </row>
    <row r="6" spans="1:15" x14ac:dyDescent="0.45">
      <c r="A6" t="s">
        <v>53</v>
      </c>
      <c r="B6">
        <v>4</v>
      </c>
      <c r="D6">
        <v>230.98</v>
      </c>
      <c r="E6">
        <v>3587.68</v>
      </c>
      <c r="F6">
        <f t="shared" si="1"/>
        <v>422.66999999999962</v>
      </c>
      <c r="J6">
        <v>40.32</v>
      </c>
      <c r="K6">
        <v>35.14</v>
      </c>
      <c r="L6">
        <v>34.53</v>
      </c>
      <c r="M6">
        <v>24.52</v>
      </c>
      <c r="N6" s="8">
        <f t="shared" si="0"/>
        <v>33.627500000000005</v>
      </c>
      <c r="O6" s="8">
        <f t="shared" si="2"/>
        <v>2.1575000000000024</v>
      </c>
    </row>
    <row r="7" spans="1:15" x14ac:dyDescent="0.45">
      <c r="A7" t="s">
        <v>53</v>
      </c>
      <c r="B7">
        <v>5</v>
      </c>
      <c r="C7">
        <v>4</v>
      </c>
      <c r="D7">
        <v>232.911</v>
      </c>
      <c r="E7">
        <v>3655.1</v>
      </c>
      <c r="F7">
        <f t="shared" si="1"/>
        <v>67.420000000000073</v>
      </c>
      <c r="J7">
        <v>40.909999999999997</v>
      </c>
      <c r="K7">
        <v>35.22</v>
      </c>
      <c r="L7">
        <v>34.89</v>
      </c>
      <c r="M7">
        <v>24.7</v>
      </c>
      <c r="N7" s="8">
        <f t="shared" si="0"/>
        <v>33.93</v>
      </c>
      <c r="O7" s="8">
        <f t="shared" si="2"/>
        <v>0.30249999999999488</v>
      </c>
    </row>
    <row r="8" spans="1:15" x14ac:dyDescent="0.45">
      <c r="A8" s="17" t="s">
        <v>56</v>
      </c>
      <c r="B8">
        <v>6</v>
      </c>
      <c r="C8">
        <v>5</v>
      </c>
      <c r="D8">
        <v>256.98</v>
      </c>
      <c r="E8">
        <v>4456.4799999999996</v>
      </c>
      <c r="F8">
        <f t="shared" si="1"/>
        <v>801.37999999999965</v>
      </c>
      <c r="J8">
        <v>45.46</v>
      </c>
      <c r="K8">
        <v>37.96</v>
      </c>
      <c r="L8">
        <v>39.22</v>
      </c>
      <c r="M8">
        <v>27.07</v>
      </c>
      <c r="N8" s="8">
        <f t="shared" si="0"/>
        <v>37.427500000000002</v>
      </c>
      <c r="O8" s="8">
        <f t="shared" si="2"/>
        <v>3.4975000000000023</v>
      </c>
    </row>
    <row r="9" spans="1:15" x14ac:dyDescent="0.45">
      <c r="B9">
        <v>7</v>
      </c>
      <c r="C9">
        <v>6</v>
      </c>
      <c r="D9">
        <v>282.31</v>
      </c>
      <c r="E9">
        <v>5367.81</v>
      </c>
      <c r="F9">
        <f t="shared" si="1"/>
        <v>911.33000000000084</v>
      </c>
      <c r="J9">
        <v>51.27</v>
      </c>
      <c r="K9">
        <v>42.31</v>
      </c>
      <c r="L9">
        <v>41.05</v>
      </c>
      <c r="M9">
        <v>31.13</v>
      </c>
      <c r="N9" s="8">
        <f t="shared" si="0"/>
        <v>41.44</v>
      </c>
      <c r="O9" s="8">
        <f t="shared" si="2"/>
        <v>4.0124999999999957</v>
      </c>
    </row>
    <row r="10" spans="1:15" x14ac:dyDescent="0.45">
      <c r="A10" t="s">
        <v>56</v>
      </c>
      <c r="B10">
        <v>8</v>
      </c>
      <c r="C10">
        <v>7</v>
      </c>
      <c r="D10">
        <v>302.01</v>
      </c>
      <c r="E10">
        <v>6108.6</v>
      </c>
      <c r="F10">
        <f t="shared" si="1"/>
        <v>740.79</v>
      </c>
      <c r="J10">
        <v>56.06</v>
      </c>
      <c r="K10">
        <v>45.64</v>
      </c>
      <c r="L10">
        <v>42.04</v>
      </c>
      <c r="M10">
        <v>34.99</v>
      </c>
      <c r="N10" s="8">
        <f t="shared" si="0"/>
        <v>44.682500000000005</v>
      </c>
      <c r="O10" s="8">
        <f t="shared" si="2"/>
        <v>3.2425000000000068</v>
      </c>
    </row>
    <row r="11" spans="1:15" x14ac:dyDescent="0.45">
      <c r="A11" t="s">
        <v>56</v>
      </c>
      <c r="B11">
        <v>9</v>
      </c>
      <c r="C11">
        <v>8</v>
      </c>
      <c r="D11">
        <v>327.97</v>
      </c>
      <c r="E11">
        <v>7236.87</v>
      </c>
      <c r="F11">
        <f t="shared" si="1"/>
        <v>1128.2699999999995</v>
      </c>
      <c r="J11">
        <v>60.2</v>
      </c>
      <c r="K11">
        <v>50.51</v>
      </c>
      <c r="L11">
        <v>45.25</v>
      </c>
      <c r="M11">
        <v>39.130000000000003</v>
      </c>
      <c r="N11" s="8">
        <f t="shared" si="0"/>
        <v>48.772500000000001</v>
      </c>
      <c r="O11" s="8">
        <f t="shared" si="2"/>
        <v>4.0899999999999963</v>
      </c>
    </row>
    <row r="12" spans="1:15" x14ac:dyDescent="0.45">
      <c r="A12" t="s">
        <v>56</v>
      </c>
      <c r="B12">
        <v>10</v>
      </c>
      <c r="C12">
        <v>9</v>
      </c>
      <c r="D12">
        <v>353.39</v>
      </c>
      <c r="E12">
        <v>8376.7999999999993</v>
      </c>
      <c r="F12">
        <f t="shared" si="1"/>
        <v>1139.9299999999994</v>
      </c>
      <c r="J12">
        <v>65.47</v>
      </c>
      <c r="K12">
        <v>54.64</v>
      </c>
      <c r="L12">
        <v>47.41</v>
      </c>
      <c r="M12">
        <v>42.78</v>
      </c>
      <c r="N12" s="8">
        <f t="shared" si="0"/>
        <v>52.574999999999996</v>
      </c>
      <c r="O12" s="8">
        <f t="shared" si="2"/>
        <v>3.8024999999999949</v>
      </c>
    </row>
    <row r="13" spans="1:15" x14ac:dyDescent="0.45">
      <c r="A13" t="s">
        <v>56</v>
      </c>
      <c r="B13">
        <v>11</v>
      </c>
      <c r="C13">
        <v>10</v>
      </c>
      <c r="D13">
        <v>369.42</v>
      </c>
      <c r="E13">
        <v>9163.75</v>
      </c>
      <c r="F13">
        <f t="shared" si="1"/>
        <v>786.95000000000073</v>
      </c>
      <c r="J13">
        <v>69.22</v>
      </c>
      <c r="K13">
        <v>56.59</v>
      </c>
      <c r="L13">
        <v>48.85</v>
      </c>
      <c r="M13">
        <v>45.37</v>
      </c>
      <c r="N13" s="8">
        <f t="shared" si="0"/>
        <v>55.0075</v>
      </c>
      <c r="O13" s="8">
        <f t="shared" si="2"/>
        <v>2.4325000000000045</v>
      </c>
    </row>
    <row r="14" spans="1:15" x14ac:dyDescent="0.45">
      <c r="B14">
        <v>12</v>
      </c>
      <c r="C14">
        <v>11</v>
      </c>
      <c r="D14">
        <v>384.4</v>
      </c>
      <c r="E14">
        <v>9984.5</v>
      </c>
      <c r="F14">
        <f t="shared" si="1"/>
        <v>820.75</v>
      </c>
      <c r="J14">
        <v>71.14</v>
      </c>
      <c r="K14">
        <v>60.63</v>
      </c>
      <c r="L14">
        <v>50.28</v>
      </c>
      <c r="M14">
        <v>47.94</v>
      </c>
      <c r="N14" s="8">
        <f t="shared" si="0"/>
        <v>57.497500000000002</v>
      </c>
      <c r="O14" s="8">
        <f t="shared" si="2"/>
        <v>2.490000000000002</v>
      </c>
    </row>
    <row r="15" spans="1:15" x14ac:dyDescent="0.45">
      <c r="B15">
        <v>13</v>
      </c>
      <c r="C15">
        <v>12</v>
      </c>
      <c r="D15">
        <v>411.41</v>
      </c>
      <c r="E15">
        <v>11349.88</v>
      </c>
      <c r="F15">
        <f t="shared" si="1"/>
        <v>1365.3799999999992</v>
      </c>
      <c r="J15">
        <v>75.31</v>
      </c>
      <c r="K15">
        <v>65.09</v>
      </c>
      <c r="L15">
        <v>53.07</v>
      </c>
      <c r="M15">
        <v>51.73</v>
      </c>
      <c r="N15" s="8">
        <f t="shared" si="0"/>
        <v>61.3</v>
      </c>
      <c r="O15" s="8">
        <f t="shared" si="2"/>
        <v>3.8024999999999949</v>
      </c>
    </row>
    <row r="16" spans="1:15" x14ac:dyDescent="0.45">
      <c r="B16">
        <v>14</v>
      </c>
      <c r="C16">
        <v>13</v>
      </c>
      <c r="D16">
        <v>432.73</v>
      </c>
      <c r="E16">
        <v>12360.55</v>
      </c>
      <c r="F16">
        <f t="shared" ref="F16:F23" si="3">E16-E15</f>
        <v>1010.6700000000001</v>
      </c>
      <c r="J16">
        <v>78.430000000000007</v>
      </c>
      <c r="K16">
        <v>67.47</v>
      </c>
      <c r="L16">
        <v>54.58</v>
      </c>
      <c r="M16">
        <v>55.38</v>
      </c>
      <c r="N16" s="8">
        <f t="shared" si="0"/>
        <v>63.965000000000003</v>
      </c>
      <c r="O16" s="8">
        <f t="shared" si="2"/>
        <v>2.6650000000000063</v>
      </c>
    </row>
    <row r="17" spans="2:15" x14ac:dyDescent="0.45">
      <c r="B17">
        <v>15</v>
      </c>
      <c r="C17">
        <v>14</v>
      </c>
      <c r="D17">
        <v>446.09</v>
      </c>
      <c r="E17">
        <v>13225.14</v>
      </c>
      <c r="F17">
        <f t="shared" si="3"/>
        <v>864.59000000000015</v>
      </c>
      <c r="J17">
        <v>81.13</v>
      </c>
      <c r="K17">
        <v>70.37</v>
      </c>
      <c r="L17">
        <v>56.1</v>
      </c>
      <c r="M17">
        <v>57.5</v>
      </c>
      <c r="N17" s="8">
        <f t="shared" si="0"/>
        <v>66.275000000000006</v>
      </c>
      <c r="O17" s="8">
        <f t="shared" si="2"/>
        <v>2.3100000000000023</v>
      </c>
    </row>
    <row r="18" spans="2:15" x14ac:dyDescent="0.45">
      <c r="B18">
        <v>16</v>
      </c>
      <c r="C18">
        <v>15</v>
      </c>
      <c r="D18">
        <v>463.01900000000001</v>
      </c>
      <c r="E18">
        <v>14249.21</v>
      </c>
      <c r="F18">
        <f t="shared" si="3"/>
        <v>1024.0699999999997</v>
      </c>
      <c r="J18">
        <v>83.38</v>
      </c>
      <c r="K18">
        <v>73.959999999999994</v>
      </c>
      <c r="L18">
        <v>57.63</v>
      </c>
      <c r="M18">
        <v>60.34</v>
      </c>
      <c r="N18" s="8">
        <f t="shared" si="0"/>
        <v>68.827499999999986</v>
      </c>
      <c r="O18" s="8">
        <f t="shared" si="2"/>
        <v>2.5524999999999807</v>
      </c>
    </row>
    <row r="19" spans="2:15" x14ac:dyDescent="0.45">
      <c r="B19">
        <v>17</v>
      </c>
      <c r="C19">
        <v>16</v>
      </c>
      <c r="D19">
        <v>473.79</v>
      </c>
      <c r="E19">
        <v>14928.04</v>
      </c>
      <c r="F19">
        <f t="shared" si="3"/>
        <v>678.83000000000175</v>
      </c>
      <c r="J19">
        <v>85.17</v>
      </c>
      <c r="K19">
        <v>75.84</v>
      </c>
      <c r="L19">
        <v>58.47</v>
      </c>
      <c r="M19">
        <v>62.31</v>
      </c>
      <c r="N19" s="8">
        <f t="shared" si="0"/>
        <v>70.447499999999991</v>
      </c>
      <c r="O19" s="8">
        <f t="shared" si="2"/>
        <v>1.6200000000000045</v>
      </c>
    </row>
    <row r="20" spans="2:15" x14ac:dyDescent="0.45">
      <c r="B20">
        <v>18</v>
      </c>
      <c r="C20">
        <v>17</v>
      </c>
      <c r="D20">
        <v>477.92</v>
      </c>
      <c r="E20">
        <v>15244.299000000001</v>
      </c>
      <c r="F20">
        <f t="shared" si="3"/>
        <v>316.25900000000001</v>
      </c>
      <c r="J20">
        <v>86.04</v>
      </c>
      <c r="K20">
        <v>76.760000000000005</v>
      </c>
      <c r="L20">
        <v>58.87</v>
      </c>
      <c r="M20">
        <v>63.09</v>
      </c>
      <c r="N20" s="8">
        <f t="shared" si="0"/>
        <v>71.19</v>
      </c>
      <c r="O20" s="8">
        <f t="shared" si="2"/>
        <v>0.74250000000000682</v>
      </c>
    </row>
    <row r="21" spans="2:15" x14ac:dyDescent="0.45">
      <c r="B21">
        <v>19</v>
      </c>
      <c r="C21">
        <v>18</v>
      </c>
      <c r="D21">
        <v>484.08</v>
      </c>
      <c r="E21">
        <v>15639.55</v>
      </c>
      <c r="F21">
        <f t="shared" si="3"/>
        <v>395.25099999999838</v>
      </c>
      <c r="J21">
        <v>86.95</v>
      </c>
      <c r="K21">
        <v>77.81</v>
      </c>
      <c r="L21">
        <v>59.25</v>
      </c>
      <c r="M21">
        <v>63.97</v>
      </c>
      <c r="N21" s="8">
        <f t="shared" si="0"/>
        <v>71.995000000000005</v>
      </c>
      <c r="O21" s="8">
        <f t="shared" si="2"/>
        <v>0.80500000000000682</v>
      </c>
    </row>
    <row r="22" spans="2:15" x14ac:dyDescent="0.45">
      <c r="B22">
        <v>20</v>
      </c>
      <c r="C22">
        <v>19</v>
      </c>
      <c r="D22">
        <v>490.31</v>
      </c>
      <c r="E22">
        <v>15924.19</v>
      </c>
      <c r="F22">
        <f t="shared" si="3"/>
        <v>284.64000000000124</v>
      </c>
      <c r="J22">
        <v>87.91</v>
      </c>
      <c r="K22">
        <v>78.58</v>
      </c>
      <c r="L22">
        <v>59.61</v>
      </c>
      <c r="M22">
        <v>64.61</v>
      </c>
      <c r="N22" s="8">
        <f t="shared" si="0"/>
        <v>72.677500000000009</v>
      </c>
      <c r="O22" s="8">
        <f t="shared" si="2"/>
        <v>0.68250000000000455</v>
      </c>
    </row>
    <row r="23" spans="2:15" x14ac:dyDescent="0.45">
      <c r="B23">
        <v>21</v>
      </c>
      <c r="C23">
        <v>20</v>
      </c>
      <c r="D23">
        <v>489.29</v>
      </c>
      <c r="E23">
        <v>16195.95</v>
      </c>
      <c r="F23">
        <f t="shared" si="3"/>
        <v>271.76000000000022</v>
      </c>
      <c r="J23">
        <v>88.57</v>
      </c>
      <c r="K23">
        <v>79.290000000000006</v>
      </c>
      <c r="L23">
        <v>59.93</v>
      </c>
      <c r="M23">
        <v>65.180000000000007</v>
      </c>
      <c r="N23" s="8">
        <f t="shared" si="0"/>
        <v>73.242500000000007</v>
      </c>
      <c r="O23" s="8">
        <f t="shared" si="2"/>
        <v>0.56499999999999773</v>
      </c>
    </row>
    <row r="24" spans="2:15" x14ac:dyDescent="0.45">
      <c r="B24" t="s">
        <v>12</v>
      </c>
      <c r="C24" t="s">
        <v>12</v>
      </c>
      <c r="D24">
        <v>492.32</v>
      </c>
      <c r="E24">
        <v>16371.066999999999</v>
      </c>
      <c r="G24" t="s">
        <v>25</v>
      </c>
      <c r="H24">
        <v>-0.42499999999999999</v>
      </c>
      <c r="I24">
        <v>-24.35</v>
      </c>
      <c r="J24">
        <v>89</v>
      </c>
      <c r="K24">
        <v>79.67</v>
      </c>
      <c r="L24">
        <v>60.21</v>
      </c>
      <c r="M24">
        <v>65.430000000000007</v>
      </c>
      <c r="N24" s="8">
        <f t="shared" si="0"/>
        <v>73.577500000000015</v>
      </c>
      <c r="O24" s="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A23E-060D-4DBA-8388-E21F5350BE69}">
  <dimension ref="A1:P20"/>
  <sheetViews>
    <sheetView workbookViewId="0">
      <selection activeCell="G6" sqref="G6"/>
    </sheetView>
  </sheetViews>
  <sheetFormatPr defaultRowHeight="14.25" x14ac:dyDescent="0.45"/>
  <cols>
    <col min="1" max="1" width="18" customWidth="1"/>
    <col min="2" max="2" width="16.33203125" bestFit="1" customWidth="1"/>
    <col min="3" max="3" width="18" bestFit="1" customWidth="1"/>
    <col min="4" max="4" width="15" customWidth="1"/>
    <col min="5" max="5" width="17" customWidth="1"/>
    <col min="6" max="6" width="12.6640625" customWidth="1"/>
    <col min="7" max="7" width="12" bestFit="1" customWidth="1"/>
    <col min="8" max="8" width="8.1328125" bestFit="1" customWidth="1"/>
    <col min="9" max="9" width="11.33203125" bestFit="1" customWidth="1"/>
    <col min="10" max="10" width="12.33203125" bestFit="1" customWidth="1"/>
    <col min="11" max="11" width="14" bestFit="1" customWidth="1"/>
    <col min="12" max="13" width="11.6640625" bestFit="1" customWidth="1"/>
    <col min="14" max="15" width="14" bestFit="1" customWidth="1"/>
    <col min="16" max="16" width="12.33203125" bestFit="1" customWidth="1"/>
    <col min="17" max="17" width="9" bestFit="1" customWidth="1"/>
  </cols>
  <sheetData>
    <row r="1" spans="1:16" x14ac:dyDescent="0.45">
      <c r="A1" t="s">
        <v>26</v>
      </c>
    </row>
    <row r="2" spans="1:16" x14ac:dyDescent="0.45">
      <c r="A2" t="s">
        <v>47</v>
      </c>
    </row>
    <row r="3" spans="1:16" ht="99.75" x14ac:dyDescent="0.45">
      <c r="A3" t="s">
        <v>1</v>
      </c>
      <c r="B3" s="15" t="s">
        <v>2</v>
      </c>
      <c r="C3" s="15" t="s">
        <v>46</v>
      </c>
      <c r="D3" s="15" t="s">
        <v>3</v>
      </c>
      <c r="E3" s="15" t="s">
        <v>36</v>
      </c>
      <c r="F3" s="15" t="s">
        <v>4</v>
      </c>
      <c r="G3" s="15" t="s">
        <v>49</v>
      </c>
      <c r="H3" s="15" t="s">
        <v>5</v>
      </c>
      <c r="I3" s="15" t="s">
        <v>6</v>
      </c>
      <c r="J3" s="15" t="s">
        <v>41</v>
      </c>
      <c r="K3" s="15" t="s">
        <v>50</v>
      </c>
      <c r="L3" s="15" t="s">
        <v>51</v>
      </c>
      <c r="M3" s="15" t="s">
        <v>52</v>
      </c>
      <c r="N3" s="15" t="s">
        <v>7</v>
      </c>
      <c r="O3" s="15" t="s">
        <v>8</v>
      </c>
    </row>
    <row r="4" spans="1:16" x14ac:dyDescent="0.45">
      <c r="B4" s="12" t="s">
        <v>10</v>
      </c>
      <c r="C4" s="12" t="s">
        <v>10</v>
      </c>
      <c r="D4">
        <v>263.60000000000002</v>
      </c>
      <c r="E4">
        <v>4231.25</v>
      </c>
      <c r="J4">
        <v>50.32</v>
      </c>
      <c r="K4">
        <v>42.24</v>
      </c>
      <c r="L4">
        <v>24.36</v>
      </c>
      <c r="M4">
        <v>27.68</v>
      </c>
      <c r="N4" s="8">
        <f>AVERAGE(J4:M4)</f>
        <v>36.15</v>
      </c>
    </row>
    <row r="5" spans="1:16" x14ac:dyDescent="0.45">
      <c r="B5">
        <v>9</v>
      </c>
      <c r="C5">
        <v>9</v>
      </c>
      <c r="D5">
        <v>382.53</v>
      </c>
      <c r="E5">
        <v>9648.9599999999991</v>
      </c>
      <c r="J5">
        <v>69.16</v>
      </c>
      <c r="K5">
        <v>60.06</v>
      </c>
      <c r="L5">
        <v>41.39</v>
      </c>
      <c r="M5">
        <v>50.31</v>
      </c>
      <c r="N5" s="8">
        <f t="shared" ref="N5:N20" si="0">AVERAGE(J5:M5)</f>
        <v>55.230000000000004</v>
      </c>
      <c r="P5">
        <f>SUM(J5:K5)</f>
        <v>129.22</v>
      </c>
    </row>
    <row r="6" spans="1:16" x14ac:dyDescent="0.45">
      <c r="A6" t="s">
        <v>56</v>
      </c>
      <c r="B6">
        <v>10</v>
      </c>
      <c r="C6">
        <v>10</v>
      </c>
      <c r="D6">
        <v>387.3</v>
      </c>
      <c r="E6">
        <v>9880.92</v>
      </c>
      <c r="J6">
        <v>70.06</v>
      </c>
      <c r="K6">
        <v>61.28</v>
      </c>
      <c r="L6">
        <v>42.09</v>
      </c>
      <c r="M6">
        <v>50.74</v>
      </c>
      <c r="N6" s="8">
        <f t="shared" si="0"/>
        <v>56.042500000000004</v>
      </c>
      <c r="O6" s="8">
        <f>N6-N5</f>
        <v>0.8125</v>
      </c>
      <c r="P6">
        <f t="shared" ref="P6:P16" si="1">SUM(J6:K6)</f>
        <v>131.34</v>
      </c>
    </row>
    <row r="7" spans="1:16" x14ac:dyDescent="0.45">
      <c r="B7">
        <v>11</v>
      </c>
      <c r="C7">
        <v>11</v>
      </c>
      <c r="D7">
        <v>403.12</v>
      </c>
      <c r="E7">
        <v>10661.92</v>
      </c>
      <c r="J7">
        <v>72.64</v>
      </c>
      <c r="K7">
        <v>64.900000000000006</v>
      </c>
      <c r="L7">
        <v>44.27</v>
      </c>
      <c r="M7">
        <v>52.27</v>
      </c>
      <c r="N7" s="8">
        <f t="shared" si="0"/>
        <v>58.52000000000001</v>
      </c>
      <c r="O7" s="8">
        <f t="shared" ref="O7:O16" si="2">N7-N6</f>
        <v>2.4775000000000063</v>
      </c>
      <c r="P7">
        <f t="shared" si="1"/>
        <v>137.54000000000002</v>
      </c>
    </row>
    <row r="8" spans="1:16" x14ac:dyDescent="0.45">
      <c r="B8">
        <v>12</v>
      </c>
      <c r="C8">
        <v>12</v>
      </c>
      <c r="D8">
        <v>408.73</v>
      </c>
      <c r="E8">
        <v>11055.41</v>
      </c>
      <c r="J8">
        <v>73.540000000000006</v>
      </c>
      <c r="K8">
        <v>66.64</v>
      </c>
      <c r="L8">
        <v>45.41</v>
      </c>
      <c r="M8">
        <v>52.89</v>
      </c>
      <c r="N8" s="8">
        <f t="shared" si="0"/>
        <v>59.620000000000005</v>
      </c>
      <c r="O8" s="8">
        <f t="shared" si="2"/>
        <v>1.0999999999999943</v>
      </c>
      <c r="P8">
        <f t="shared" si="1"/>
        <v>140.18</v>
      </c>
    </row>
    <row r="9" spans="1:16" x14ac:dyDescent="0.45">
      <c r="A9" t="s">
        <v>11</v>
      </c>
      <c r="B9">
        <v>13</v>
      </c>
      <c r="C9">
        <v>13</v>
      </c>
      <c r="D9">
        <v>411.36</v>
      </c>
      <c r="E9">
        <v>11257.74</v>
      </c>
      <c r="J9">
        <v>74.14</v>
      </c>
      <c r="K9">
        <v>67.61</v>
      </c>
      <c r="L9">
        <v>46.13</v>
      </c>
      <c r="M9">
        <v>53.25</v>
      </c>
      <c r="N9" s="8">
        <f t="shared" si="0"/>
        <v>60.282499999999999</v>
      </c>
      <c r="O9" s="8">
        <f t="shared" si="2"/>
        <v>0.66249999999999432</v>
      </c>
      <c r="P9">
        <f t="shared" si="1"/>
        <v>141.75</v>
      </c>
    </row>
    <row r="10" spans="1:16" x14ac:dyDescent="0.45">
      <c r="A10" t="s">
        <v>56</v>
      </c>
      <c r="B10">
        <v>14</v>
      </c>
      <c r="C10">
        <v>14</v>
      </c>
      <c r="D10">
        <v>418.95</v>
      </c>
      <c r="E10">
        <v>11569.47</v>
      </c>
      <c r="J10">
        <v>74.989999999999995</v>
      </c>
      <c r="K10">
        <v>68.61</v>
      </c>
      <c r="L10">
        <v>47.11</v>
      </c>
      <c r="M10">
        <v>53.55</v>
      </c>
      <c r="N10" s="8">
        <f t="shared" si="0"/>
        <v>61.064999999999998</v>
      </c>
      <c r="O10" s="8">
        <f t="shared" si="2"/>
        <v>0.78249999999999886</v>
      </c>
      <c r="P10">
        <f t="shared" si="1"/>
        <v>143.6</v>
      </c>
    </row>
    <row r="11" spans="1:16" x14ac:dyDescent="0.45">
      <c r="B11">
        <v>15</v>
      </c>
      <c r="C11">
        <v>15</v>
      </c>
      <c r="D11">
        <v>429.27</v>
      </c>
      <c r="E11">
        <v>12252.87</v>
      </c>
      <c r="J11">
        <v>76.86</v>
      </c>
      <c r="K11">
        <v>72.209999999999994</v>
      </c>
      <c r="L11">
        <v>48.35</v>
      </c>
      <c r="M11">
        <v>55.2</v>
      </c>
      <c r="N11" s="8">
        <f t="shared" si="0"/>
        <v>63.155000000000001</v>
      </c>
      <c r="O11" s="8">
        <f t="shared" si="2"/>
        <v>2.0900000000000034</v>
      </c>
      <c r="P11">
        <f t="shared" si="1"/>
        <v>149.07</v>
      </c>
    </row>
    <row r="12" spans="1:16" x14ac:dyDescent="0.45">
      <c r="A12" t="s">
        <v>11</v>
      </c>
      <c r="B12">
        <v>16</v>
      </c>
      <c r="C12">
        <v>16</v>
      </c>
      <c r="D12">
        <v>454.11</v>
      </c>
      <c r="E12">
        <v>13763.62</v>
      </c>
      <c r="J12">
        <v>81.2</v>
      </c>
      <c r="K12">
        <v>76.86</v>
      </c>
      <c r="L12">
        <v>52.8</v>
      </c>
      <c r="M12">
        <v>57.83</v>
      </c>
      <c r="N12" s="8">
        <f t="shared" si="0"/>
        <v>67.172499999999999</v>
      </c>
      <c r="O12" s="8">
        <f t="shared" si="2"/>
        <v>4.0174999999999983</v>
      </c>
      <c r="P12">
        <f t="shared" si="1"/>
        <v>158.06</v>
      </c>
    </row>
    <row r="13" spans="1:16" x14ac:dyDescent="0.45">
      <c r="A13" t="s">
        <v>11</v>
      </c>
      <c r="B13">
        <v>17</v>
      </c>
      <c r="C13">
        <v>17</v>
      </c>
      <c r="D13">
        <v>470.28</v>
      </c>
      <c r="E13">
        <v>14770.23</v>
      </c>
      <c r="J13">
        <v>83.89</v>
      </c>
      <c r="K13">
        <v>80.58</v>
      </c>
      <c r="L13">
        <v>54.58</v>
      </c>
      <c r="M13">
        <v>60.43</v>
      </c>
      <c r="N13" s="8">
        <f t="shared" si="0"/>
        <v>69.87</v>
      </c>
      <c r="O13" s="8">
        <f t="shared" si="2"/>
        <v>2.6975000000000051</v>
      </c>
      <c r="P13">
        <f t="shared" si="1"/>
        <v>164.47</v>
      </c>
    </row>
    <row r="14" spans="1:16" x14ac:dyDescent="0.45">
      <c r="A14" t="s">
        <v>11</v>
      </c>
      <c r="B14">
        <v>18</v>
      </c>
      <c r="C14">
        <v>18</v>
      </c>
      <c r="D14">
        <v>482.69</v>
      </c>
      <c r="E14">
        <v>15689.35</v>
      </c>
      <c r="J14">
        <v>86</v>
      </c>
      <c r="K14">
        <v>83.91</v>
      </c>
      <c r="L14">
        <v>56.43</v>
      </c>
      <c r="M14">
        <v>61.92</v>
      </c>
      <c r="N14" s="8">
        <f t="shared" si="0"/>
        <v>72.064999999999998</v>
      </c>
      <c r="O14" s="8">
        <f t="shared" si="2"/>
        <v>2.1949999999999932</v>
      </c>
      <c r="P14">
        <f t="shared" si="1"/>
        <v>169.91</v>
      </c>
    </row>
    <row r="15" spans="1:16" x14ac:dyDescent="0.45">
      <c r="A15" t="s">
        <v>27</v>
      </c>
      <c r="B15">
        <v>19</v>
      </c>
      <c r="C15">
        <v>19</v>
      </c>
      <c r="D15">
        <v>494.89</v>
      </c>
      <c r="E15">
        <v>16470.87</v>
      </c>
      <c r="J15">
        <v>87.5</v>
      </c>
      <c r="K15">
        <v>86.12</v>
      </c>
      <c r="L15">
        <v>57.86</v>
      </c>
      <c r="M15">
        <v>63.13</v>
      </c>
      <c r="N15" s="8">
        <f t="shared" si="0"/>
        <v>73.652500000000003</v>
      </c>
      <c r="O15" s="8">
        <f t="shared" si="2"/>
        <v>1.5875000000000057</v>
      </c>
      <c r="P15">
        <f t="shared" si="1"/>
        <v>173.62</v>
      </c>
    </row>
    <row r="16" spans="1:16" x14ac:dyDescent="0.45">
      <c r="A16" s="5" t="s">
        <v>28</v>
      </c>
      <c r="B16">
        <v>20</v>
      </c>
      <c r="C16">
        <v>20</v>
      </c>
      <c r="D16">
        <v>498.88</v>
      </c>
      <c r="E16">
        <v>16823.66</v>
      </c>
      <c r="J16">
        <v>88.08</v>
      </c>
      <c r="K16">
        <v>87.47</v>
      </c>
      <c r="L16">
        <v>58.79</v>
      </c>
      <c r="M16">
        <v>63.69</v>
      </c>
      <c r="N16" s="8">
        <f t="shared" si="0"/>
        <v>74.507499999999993</v>
      </c>
      <c r="O16" s="8">
        <f t="shared" si="2"/>
        <v>0.85499999999998977</v>
      </c>
      <c r="P16">
        <f t="shared" si="1"/>
        <v>175.55</v>
      </c>
    </row>
    <row r="17" spans="1:15" x14ac:dyDescent="0.45">
      <c r="A17" t="s">
        <v>29</v>
      </c>
      <c r="B17">
        <v>21</v>
      </c>
      <c r="C17">
        <v>21</v>
      </c>
      <c r="O17" s="8"/>
    </row>
    <row r="18" spans="1:15" x14ac:dyDescent="0.45">
      <c r="A18" t="s">
        <v>29</v>
      </c>
      <c r="B18">
        <v>22</v>
      </c>
      <c r="C18">
        <v>22</v>
      </c>
      <c r="O18" s="8"/>
    </row>
    <row r="19" spans="1:15" x14ac:dyDescent="0.45">
      <c r="A19" t="s">
        <v>29</v>
      </c>
      <c r="B19">
        <v>23</v>
      </c>
      <c r="C19">
        <v>23</v>
      </c>
      <c r="D19">
        <v>502.76</v>
      </c>
      <c r="E19">
        <v>17067.400000000001</v>
      </c>
      <c r="O19" s="8"/>
    </row>
    <row r="20" spans="1:15" x14ac:dyDescent="0.45">
      <c r="B20" t="s">
        <v>12</v>
      </c>
      <c r="C20" t="s">
        <v>12</v>
      </c>
      <c r="D20">
        <v>502.76</v>
      </c>
      <c r="F20" t="s">
        <v>30</v>
      </c>
      <c r="G20">
        <v>-6.9000000000000006E-2</v>
      </c>
      <c r="H20" s="8">
        <f>DEGREES(G20)</f>
        <v>-3.9534087864026808</v>
      </c>
      <c r="J20">
        <v>89.61</v>
      </c>
      <c r="K20">
        <v>89.1</v>
      </c>
      <c r="L20">
        <v>60.11</v>
      </c>
      <c r="M20">
        <v>65.260000000000005</v>
      </c>
      <c r="N20">
        <f t="shared" si="0"/>
        <v>76.02</v>
      </c>
      <c r="O20" s="8">
        <f>N20-N16</f>
        <v>1.5125000000000028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4B9A-D947-4D36-9A10-6F6591978C29}">
  <dimension ref="A1:O29"/>
  <sheetViews>
    <sheetView topLeftCell="A2" workbookViewId="0">
      <selection activeCell="H7" sqref="H7"/>
    </sheetView>
  </sheetViews>
  <sheetFormatPr defaultRowHeight="14.25" x14ac:dyDescent="0.45"/>
  <cols>
    <col min="1" max="1" width="14.46484375" bestFit="1" customWidth="1"/>
    <col min="2" max="2" width="17.53125" customWidth="1"/>
    <col min="3" max="3" width="11.86328125" customWidth="1"/>
    <col min="4" max="4" width="13.53125" customWidth="1"/>
    <col min="5" max="5" width="15.3984375" customWidth="1"/>
    <col min="6" max="6" width="18.53125" customWidth="1"/>
    <col min="7" max="7" width="13.86328125" customWidth="1"/>
    <col min="8" max="8" width="12.19921875" bestFit="1" customWidth="1"/>
    <col min="9" max="9" width="11.9296875" bestFit="1" customWidth="1"/>
    <col min="10" max="13" width="14.73046875" bestFit="1" customWidth="1"/>
    <col min="14" max="14" width="18.1328125" customWidth="1"/>
    <col min="15" max="15" width="17.1328125" customWidth="1"/>
  </cols>
  <sheetData>
    <row r="1" spans="1:15" s="5" customFormat="1" ht="58.15" customHeight="1" x14ac:dyDescent="0.45">
      <c r="A1" s="21" t="s">
        <v>48</v>
      </c>
      <c r="B1" s="21"/>
    </row>
    <row r="2" spans="1:15" ht="99.75" x14ac:dyDescent="0.45">
      <c r="A2" t="s">
        <v>1</v>
      </c>
      <c r="B2" s="15" t="s">
        <v>2</v>
      </c>
      <c r="C2" s="15" t="s">
        <v>46</v>
      </c>
      <c r="D2" s="15" t="s">
        <v>3</v>
      </c>
      <c r="E2" s="15" t="s">
        <v>36</v>
      </c>
      <c r="F2" s="15" t="s">
        <v>4</v>
      </c>
      <c r="G2" s="15" t="s">
        <v>49</v>
      </c>
      <c r="H2" s="15" t="s">
        <v>5</v>
      </c>
      <c r="I2" s="15" t="s">
        <v>6</v>
      </c>
      <c r="J2" s="15" t="s">
        <v>41</v>
      </c>
      <c r="K2" s="15" t="s">
        <v>50</v>
      </c>
      <c r="L2" s="15" t="s">
        <v>51</v>
      </c>
      <c r="M2" s="15" t="s">
        <v>52</v>
      </c>
      <c r="N2" s="15" t="s">
        <v>7</v>
      </c>
      <c r="O2" s="15" t="s">
        <v>8</v>
      </c>
    </row>
    <row r="3" spans="1:15" x14ac:dyDescent="0.45">
      <c r="B3" s="12" t="s">
        <v>10</v>
      </c>
      <c r="C3" s="12" t="s">
        <v>10</v>
      </c>
      <c r="D3" s="12">
        <v>266.92</v>
      </c>
      <c r="E3" s="12">
        <v>4217.51</v>
      </c>
      <c r="F3" s="12"/>
      <c r="J3" s="12">
        <v>48.72</v>
      </c>
      <c r="K3" s="12">
        <v>45.56</v>
      </c>
      <c r="L3" s="12">
        <v>28.03</v>
      </c>
      <c r="M3" s="12">
        <v>23.78</v>
      </c>
      <c r="N3" s="12"/>
      <c r="O3" s="12"/>
    </row>
    <row r="4" spans="1:15" x14ac:dyDescent="0.45">
      <c r="B4">
        <v>1</v>
      </c>
      <c r="C4">
        <v>1</v>
      </c>
      <c r="D4">
        <v>287.63</v>
      </c>
      <c r="E4">
        <v>5350.16</v>
      </c>
      <c r="J4">
        <v>49.82</v>
      </c>
      <c r="K4">
        <v>48.04</v>
      </c>
      <c r="L4">
        <v>30.67</v>
      </c>
      <c r="M4">
        <v>34.86</v>
      </c>
      <c r="N4">
        <f>AVERAGE(J4:M4)</f>
        <v>40.847499999999997</v>
      </c>
    </row>
    <row r="5" spans="1:15" x14ac:dyDescent="0.45">
      <c r="B5">
        <v>2</v>
      </c>
      <c r="C5">
        <v>2</v>
      </c>
      <c r="D5">
        <v>302.87</v>
      </c>
      <c r="E5">
        <v>5938.44</v>
      </c>
      <c r="F5">
        <f>E5-E4</f>
        <v>588.27999999999975</v>
      </c>
      <c r="J5">
        <v>53.71</v>
      </c>
      <c r="K5">
        <v>50.74</v>
      </c>
      <c r="L5">
        <v>32.25</v>
      </c>
      <c r="M5">
        <v>36.380000000000003</v>
      </c>
      <c r="N5">
        <f t="shared" ref="N5:N29" si="0">AVERAGE(J5:M5)</f>
        <v>43.269999999999996</v>
      </c>
      <c r="O5">
        <f>N5-N4</f>
        <v>2.4224999999999994</v>
      </c>
    </row>
    <row r="6" spans="1:15" x14ac:dyDescent="0.45">
      <c r="B6">
        <v>3</v>
      </c>
      <c r="C6">
        <v>3</v>
      </c>
      <c r="D6">
        <v>314.77</v>
      </c>
      <c r="E6">
        <v>6397.68</v>
      </c>
      <c r="F6">
        <f t="shared" ref="F6:F28" si="1">E6-E5</f>
        <v>459.24000000000069</v>
      </c>
      <c r="J6">
        <v>55.68</v>
      </c>
      <c r="K6">
        <v>52.39</v>
      </c>
      <c r="L6">
        <v>34.380000000000003</v>
      </c>
      <c r="M6">
        <v>36.99</v>
      </c>
      <c r="N6">
        <f t="shared" si="0"/>
        <v>44.86</v>
      </c>
      <c r="O6">
        <f t="shared" ref="O6:O28" si="2">N6-N5</f>
        <v>1.5900000000000034</v>
      </c>
    </row>
    <row r="7" spans="1:15" x14ac:dyDescent="0.45">
      <c r="B7">
        <v>4</v>
      </c>
      <c r="C7">
        <v>4</v>
      </c>
      <c r="D7">
        <v>333.68</v>
      </c>
      <c r="E7">
        <v>7075.16</v>
      </c>
      <c r="F7">
        <f t="shared" si="1"/>
        <v>677.47999999999956</v>
      </c>
      <c r="J7">
        <v>59.6</v>
      </c>
      <c r="K7">
        <v>55.58</v>
      </c>
      <c r="L7">
        <v>36.26</v>
      </c>
      <c r="M7">
        <v>37.479999999999997</v>
      </c>
      <c r="N7">
        <f t="shared" si="0"/>
        <v>47.23</v>
      </c>
      <c r="O7">
        <f t="shared" si="2"/>
        <v>2.3699999999999974</v>
      </c>
    </row>
    <row r="8" spans="1:15" x14ac:dyDescent="0.45">
      <c r="A8" t="s">
        <v>56</v>
      </c>
      <c r="B8">
        <v>5</v>
      </c>
      <c r="C8">
        <v>5</v>
      </c>
      <c r="D8">
        <v>349.3</v>
      </c>
      <c r="E8">
        <v>7685.47</v>
      </c>
      <c r="F8">
        <f t="shared" si="1"/>
        <v>610.3100000000004</v>
      </c>
      <c r="J8">
        <v>62.01</v>
      </c>
      <c r="K8">
        <v>58.19</v>
      </c>
      <c r="L8">
        <v>36.72</v>
      </c>
      <c r="M8">
        <v>39.81</v>
      </c>
      <c r="N8">
        <f t="shared" si="0"/>
        <v>49.182499999999997</v>
      </c>
      <c r="O8">
        <f t="shared" si="2"/>
        <v>1.9525000000000006</v>
      </c>
    </row>
    <row r="9" spans="1:15" x14ac:dyDescent="0.45">
      <c r="B9">
        <v>6</v>
      </c>
      <c r="C9">
        <v>6</v>
      </c>
      <c r="D9">
        <v>358.86</v>
      </c>
      <c r="E9">
        <v>8212.24</v>
      </c>
      <c r="F9">
        <f t="shared" si="1"/>
        <v>526.76999999999953</v>
      </c>
      <c r="J9">
        <v>63.97</v>
      </c>
      <c r="K9">
        <v>60.3</v>
      </c>
      <c r="L9">
        <v>37.47</v>
      </c>
      <c r="M9">
        <v>41.73</v>
      </c>
      <c r="N9">
        <f t="shared" si="0"/>
        <v>50.8675</v>
      </c>
      <c r="O9">
        <f t="shared" si="2"/>
        <v>1.6850000000000023</v>
      </c>
    </row>
    <row r="10" spans="1:15" x14ac:dyDescent="0.45">
      <c r="B10">
        <v>7</v>
      </c>
      <c r="C10">
        <v>7</v>
      </c>
      <c r="D10">
        <v>379.99</v>
      </c>
      <c r="E10">
        <v>9204.84</v>
      </c>
      <c r="F10">
        <f t="shared" si="1"/>
        <v>992.60000000000036</v>
      </c>
      <c r="J10">
        <v>67</v>
      </c>
      <c r="K10">
        <v>64.61</v>
      </c>
      <c r="L10">
        <v>39.58</v>
      </c>
      <c r="M10">
        <v>44.94</v>
      </c>
      <c r="N10">
        <f t="shared" si="0"/>
        <v>54.032499999999999</v>
      </c>
      <c r="O10">
        <f t="shared" si="2"/>
        <v>3.1649999999999991</v>
      </c>
    </row>
    <row r="11" spans="1:15" x14ac:dyDescent="0.45">
      <c r="A11" t="s">
        <v>56</v>
      </c>
      <c r="B11">
        <v>8</v>
      </c>
      <c r="C11">
        <v>8</v>
      </c>
      <c r="D11">
        <v>385.3</v>
      </c>
      <c r="E11">
        <v>9594.94</v>
      </c>
      <c r="F11">
        <f t="shared" si="1"/>
        <v>390.10000000000036</v>
      </c>
      <c r="J11">
        <v>68.36</v>
      </c>
      <c r="K11">
        <v>65.69</v>
      </c>
      <c r="L11">
        <v>40.46</v>
      </c>
      <c r="M11">
        <v>45.95</v>
      </c>
      <c r="N11">
        <f t="shared" si="0"/>
        <v>55.115000000000009</v>
      </c>
      <c r="O11">
        <f t="shared" si="2"/>
        <v>1.0825000000000102</v>
      </c>
    </row>
    <row r="12" spans="1:15" ht="14.25" customHeight="1" x14ac:dyDescent="0.45">
      <c r="A12" s="14" t="s">
        <v>60</v>
      </c>
      <c r="B12">
        <v>9</v>
      </c>
      <c r="D12">
        <v>404.93</v>
      </c>
      <c r="E12">
        <v>10651.21</v>
      </c>
      <c r="F12">
        <f t="shared" si="1"/>
        <v>1056.2699999999986</v>
      </c>
      <c r="J12">
        <v>72.349999999999994</v>
      </c>
      <c r="K12">
        <v>69.95</v>
      </c>
      <c r="L12">
        <v>43.13</v>
      </c>
      <c r="M12">
        <v>47.83</v>
      </c>
      <c r="N12">
        <f t="shared" si="0"/>
        <v>58.314999999999998</v>
      </c>
      <c r="O12">
        <f t="shared" si="2"/>
        <v>3.1999999999999886</v>
      </c>
    </row>
    <row r="13" spans="1:15" x14ac:dyDescent="0.45">
      <c r="A13" s="14" t="s">
        <v>53</v>
      </c>
      <c r="B13">
        <v>10</v>
      </c>
      <c r="D13">
        <v>412.1</v>
      </c>
      <c r="E13">
        <v>11036.62</v>
      </c>
      <c r="F13">
        <f t="shared" si="1"/>
        <v>385.41000000000167</v>
      </c>
      <c r="J13">
        <v>73.53</v>
      </c>
      <c r="K13">
        <v>70.75</v>
      </c>
      <c r="L13">
        <v>44.08</v>
      </c>
      <c r="M13">
        <v>48.68</v>
      </c>
      <c r="N13">
        <f t="shared" si="0"/>
        <v>59.260000000000005</v>
      </c>
      <c r="O13">
        <f t="shared" si="2"/>
        <v>0.94500000000000739</v>
      </c>
    </row>
    <row r="14" spans="1:15" x14ac:dyDescent="0.45">
      <c r="A14" s="14" t="s">
        <v>53</v>
      </c>
      <c r="B14">
        <v>11</v>
      </c>
      <c r="C14">
        <v>9</v>
      </c>
      <c r="D14">
        <v>419.6</v>
      </c>
      <c r="E14">
        <v>11490.96</v>
      </c>
      <c r="F14">
        <f t="shared" si="1"/>
        <v>454.33999999999833</v>
      </c>
      <c r="J14">
        <v>75.33</v>
      </c>
      <c r="K14">
        <v>72.099999999999994</v>
      </c>
      <c r="L14">
        <v>44.76</v>
      </c>
      <c r="M14">
        <v>50.62</v>
      </c>
      <c r="N14">
        <f t="shared" si="0"/>
        <v>60.702500000000001</v>
      </c>
      <c r="O14">
        <f t="shared" si="2"/>
        <v>1.4424999999999955</v>
      </c>
    </row>
    <row r="15" spans="1:15" x14ac:dyDescent="0.45">
      <c r="A15" t="s">
        <v>56</v>
      </c>
      <c r="B15">
        <v>12</v>
      </c>
      <c r="C15">
        <v>10</v>
      </c>
      <c r="D15">
        <v>436.49</v>
      </c>
      <c r="E15">
        <v>12362.62</v>
      </c>
      <c r="F15">
        <f t="shared" si="1"/>
        <v>871.66000000000167</v>
      </c>
      <c r="J15">
        <v>77.239999999999995</v>
      </c>
      <c r="K15">
        <v>74.27</v>
      </c>
      <c r="L15">
        <v>47.48</v>
      </c>
      <c r="M15">
        <v>52.57</v>
      </c>
      <c r="N15">
        <f t="shared" si="0"/>
        <v>62.889999999999993</v>
      </c>
      <c r="O15">
        <f t="shared" si="2"/>
        <v>2.1874999999999929</v>
      </c>
    </row>
    <row r="16" spans="1:15" x14ac:dyDescent="0.45">
      <c r="A16" t="s">
        <v>56</v>
      </c>
      <c r="B16">
        <v>13</v>
      </c>
      <c r="C16">
        <v>11</v>
      </c>
      <c r="D16">
        <v>454.15</v>
      </c>
      <c r="E16">
        <v>13608.91</v>
      </c>
      <c r="F16">
        <f t="shared" si="1"/>
        <v>1246.2899999999991</v>
      </c>
      <c r="J16">
        <v>80.47</v>
      </c>
      <c r="K16">
        <v>78.63</v>
      </c>
      <c r="L16">
        <v>49.85</v>
      </c>
      <c r="M16">
        <v>54.95</v>
      </c>
      <c r="N16">
        <f t="shared" si="0"/>
        <v>65.974999999999994</v>
      </c>
      <c r="O16">
        <f t="shared" si="2"/>
        <v>3.0850000000000009</v>
      </c>
    </row>
    <row r="17" spans="1:15" x14ac:dyDescent="0.45">
      <c r="A17" s="13"/>
      <c r="B17">
        <v>14</v>
      </c>
      <c r="C17">
        <v>12</v>
      </c>
      <c r="D17">
        <v>463.34</v>
      </c>
      <c r="E17">
        <v>14085.61</v>
      </c>
      <c r="F17">
        <f t="shared" si="1"/>
        <v>476.70000000000073</v>
      </c>
      <c r="J17">
        <v>82.66</v>
      </c>
      <c r="K17">
        <v>80.099999999999994</v>
      </c>
      <c r="L17">
        <v>50.29</v>
      </c>
      <c r="M17">
        <v>56.04</v>
      </c>
      <c r="N17">
        <f t="shared" si="0"/>
        <v>67.272499999999994</v>
      </c>
      <c r="O17">
        <f t="shared" si="2"/>
        <v>1.2974999999999994</v>
      </c>
    </row>
    <row r="18" spans="1:15" x14ac:dyDescent="0.45">
      <c r="A18" t="s">
        <v>56</v>
      </c>
      <c r="B18">
        <v>15</v>
      </c>
      <c r="C18">
        <v>13</v>
      </c>
      <c r="D18">
        <v>475.58</v>
      </c>
      <c r="E18">
        <v>14625.23</v>
      </c>
      <c r="F18">
        <f t="shared" si="1"/>
        <v>539.61999999999898</v>
      </c>
      <c r="J18">
        <v>84.36</v>
      </c>
      <c r="K18">
        <v>82.38</v>
      </c>
      <c r="L18">
        <v>51.72</v>
      </c>
      <c r="M18">
        <v>57</v>
      </c>
      <c r="N18">
        <f t="shared" si="0"/>
        <v>68.865000000000009</v>
      </c>
      <c r="O18">
        <f t="shared" si="2"/>
        <v>1.5925000000000153</v>
      </c>
    </row>
    <row r="19" spans="1:15" x14ac:dyDescent="0.45">
      <c r="A19" s="13" t="s">
        <v>53</v>
      </c>
      <c r="B19">
        <v>16</v>
      </c>
      <c r="D19">
        <v>483.41</v>
      </c>
      <c r="E19">
        <v>15370.39</v>
      </c>
      <c r="F19">
        <f t="shared" si="1"/>
        <v>745.15999999999985</v>
      </c>
      <c r="J19">
        <v>86</v>
      </c>
      <c r="K19">
        <v>84.26</v>
      </c>
      <c r="L19">
        <v>52.8</v>
      </c>
      <c r="M19">
        <v>58.41</v>
      </c>
      <c r="N19">
        <f t="shared" si="0"/>
        <v>70.367500000000007</v>
      </c>
      <c r="O19">
        <f t="shared" si="2"/>
        <v>1.5024999999999977</v>
      </c>
    </row>
    <row r="20" spans="1:15" x14ac:dyDescent="0.45">
      <c r="A20" s="13" t="s">
        <v>53</v>
      </c>
      <c r="B20">
        <v>17</v>
      </c>
      <c r="C20">
        <v>14</v>
      </c>
      <c r="D20">
        <v>486.4</v>
      </c>
      <c r="E20">
        <v>15572.18</v>
      </c>
      <c r="F20">
        <f t="shared" si="1"/>
        <v>201.79000000000087</v>
      </c>
      <c r="J20">
        <v>86.64</v>
      </c>
      <c r="K20">
        <v>84.59</v>
      </c>
      <c r="L20">
        <v>53.17</v>
      </c>
      <c r="M20">
        <v>58.51</v>
      </c>
      <c r="N20">
        <f t="shared" si="0"/>
        <v>70.727500000000006</v>
      </c>
      <c r="O20">
        <f t="shared" si="2"/>
        <v>0.35999999999999943</v>
      </c>
    </row>
    <row r="21" spans="1:15" x14ac:dyDescent="0.45">
      <c r="B21">
        <v>18</v>
      </c>
      <c r="C21">
        <v>15</v>
      </c>
      <c r="D21">
        <v>504.7</v>
      </c>
      <c r="E21">
        <v>16768.919999999998</v>
      </c>
      <c r="F21">
        <f t="shared" si="1"/>
        <v>1196.739999999998</v>
      </c>
      <c r="J21">
        <v>88.73</v>
      </c>
      <c r="K21">
        <v>88.45</v>
      </c>
      <c r="L21">
        <v>55.36</v>
      </c>
      <c r="M21">
        <v>60.66</v>
      </c>
      <c r="N21">
        <f t="shared" si="0"/>
        <v>73.300000000000011</v>
      </c>
      <c r="O21">
        <f t="shared" si="2"/>
        <v>2.5725000000000051</v>
      </c>
    </row>
    <row r="22" spans="1:15" x14ac:dyDescent="0.45">
      <c r="A22" s="13"/>
      <c r="B22">
        <v>19</v>
      </c>
      <c r="C22">
        <v>16</v>
      </c>
      <c r="D22">
        <v>511.02</v>
      </c>
      <c r="E22">
        <v>17194.54</v>
      </c>
      <c r="F22">
        <f t="shared" si="1"/>
        <v>425.62000000000262</v>
      </c>
      <c r="J22">
        <v>89.25</v>
      </c>
      <c r="K22">
        <v>90.1</v>
      </c>
      <c r="L22">
        <v>56.34</v>
      </c>
      <c r="M22">
        <v>61.55</v>
      </c>
      <c r="N22">
        <f t="shared" si="0"/>
        <v>74.31</v>
      </c>
      <c r="O22">
        <f t="shared" si="2"/>
        <v>1.0099999999999909</v>
      </c>
    </row>
    <row r="23" spans="1:15" x14ac:dyDescent="0.45">
      <c r="A23" s="13" t="s">
        <v>53</v>
      </c>
      <c r="B23">
        <v>20</v>
      </c>
      <c r="D23">
        <v>517.78</v>
      </c>
      <c r="E23">
        <v>17665.91</v>
      </c>
      <c r="F23">
        <f t="shared" si="1"/>
        <v>471.36999999999898</v>
      </c>
      <c r="J23">
        <v>89.73</v>
      </c>
      <c r="K23">
        <v>91.69</v>
      </c>
      <c r="L23">
        <v>57.53</v>
      </c>
      <c r="M23">
        <v>62.16</v>
      </c>
      <c r="N23">
        <f t="shared" si="0"/>
        <v>75.277500000000003</v>
      </c>
      <c r="O23">
        <f t="shared" si="2"/>
        <v>0.96750000000000114</v>
      </c>
    </row>
    <row r="24" spans="1:15" x14ac:dyDescent="0.45">
      <c r="A24" s="13" t="s">
        <v>53</v>
      </c>
      <c r="B24">
        <v>21</v>
      </c>
      <c r="C24">
        <v>17</v>
      </c>
      <c r="D24">
        <v>519.69299999999998</v>
      </c>
      <c r="E24">
        <v>17778.900000000001</v>
      </c>
      <c r="F24">
        <f t="shared" si="1"/>
        <v>112.9900000000016</v>
      </c>
      <c r="J24">
        <v>90.1</v>
      </c>
      <c r="K24">
        <v>91.84</v>
      </c>
      <c r="L24">
        <v>57.75</v>
      </c>
      <c r="M24">
        <v>62.34</v>
      </c>
      <c r="N24">
        <f t="shared" si="0"/>
        <v>75.507499999999993</v>
      </c>
      <c r="O24">
        <f t="shared" si="2"/>
        <v>0.22999999999998977</v>
      </c>
    </row>
    <row r="25" spans="1:15" x14ac:dyDescent="0.45">
      <c r="B25">
        <v>22</v>
      </c>
      <c r="C25">
        <v>18</v>
      </c>
      <c r="D25">
        <v>522.75</v>
      </c>
      <c r="E25">
        <v>18053.59</v>
      </c>
      <c r="F25">
        <f t="shared" si="1"/>
        <v>274.68999999999869</v>
      </c>
      <c r="J25">
        <v>90.57</v>
      </c>
      <c r="K25">
        <v>92.81</v>
      </c>
      <c r="L25">
        <v>58.18</v>
      </c>
      <c r="M25">
        <v>62.77</v>
      </c>
      <c r="N25">
        <f t="shared" si="0"/>
        <v>76.082499999999996</v>
      </c>
      <c r="O25">
        <f t="shared" si="2"/>
        <v>0.57500000000000284</v>
      </c>
    </row>
    <row r="26" spans="1:15" x14ac:dyDescent="0.45">
      <c r="B26">
        <v>23</v>
      </c>
      <c r="C26">
        <v>19</v>
      </c>
      <c r="D26">
        <v>528.38</v>
      </c>
      <c r="E26">
        <v>18413.05</v>
      </c>
      <c r="F26">
        <f t="shared" si="1"/>
        <v>359.45999999999913</v>
      </c>
      <c r="J26">
        <v>91.69</v>
      </c>
      <c r="K26">
        <v>93.64</v>
      </c>
      <c r="L26">
        <v>58.74</v>
      </c>
      <c r="M26">
        <v>63.43</v>
      </c>
      <c r="N26">
        <f t="shared" si="0"/>
        <v>76.875</v>
      </c>
      <c r="O26">
        <f t="shared" si="2"/>
        <v>0.79250000000000398</v>
      </c>
    </row>
    <row r="27" spans="1:15" x14ac:dyDescent="0.45">
      <c r="B27">
        <v>24</v>
      </c>
      <c r="C27">
        <v>20</v>
      </c>
      <c r="D27">
        <v>531.5</v>
      </c>
      <c r="E27">
        <v>18626.72</v>
      </c>
      <c r="F27">
        <f t="shared" si="1"/>
        <v>213.67000000000189</v>
      </c>
      <c r="J27">
        <v>92.44</v>
      </c>
      <c r="K27">
        <v>94.5</v>
      </c>
      <c r="L27">
        <v>58.91</v>
      </c>
      <c r="M27">
        <v>63.71</v>
      </c>
      <c r="N27">
        <f t="shared" si="0"/>
        <v>77.39</v>
      </c>
      <c r="O27">
        <f t="shared" si="2"/>
        <v>0.51500000000000057</v>
      </c>
    </row>
    <row r="28" spans="1:15" x14ac:dyDescent="0.45">
      <c r="B28">
        <v>25</v>
      </c>
      <c r="C28">
        <v>21</v>
      </c>
      <c r="D28">
        <v>534.58000000000004</v>
      </c>
      <c r="E28">
        <v>18841.939999999999</v>
      </c>
      <c r="F28">
        <f t="shared" si="1"/>
        <v>215.21999999999753</v>
      </c>
      <c r="J28">
        <v>92.88</v>
      </c>
      <c r="K28">
        <v>95.1</v>
      </c>
      <c r="L28">
        <v>59.57</v>
      </c>
      <c r="M28">
        <v>63.92</v>
      </c>
      <c r="N28">
        <f t="shared" si="0"/>
        <v>77.867499999999993</v>
      </c>
      <c r="O28">
        <f t="shared" si="2"/>
        <v>0.47749999999999204</v>
      </c>
    </row>
    <row r="29" spans="1:15" x14ac:dyDescent="0.45">
      <c r="B29" t="s">
        <v>12</v>
      </c>
      <c r="C29" t="s">
        <v>12</v>
      </c>
      <c r="D29">
        <v>535.64</v>
      </c>
      <c r="E29">
        <v>18927.68</v>
      </c>
      <c r="G29" t="s">
        <v>31</v>
      </c>
      <c r="H29">
        <v>0.26</v>
      </c>
      <c r="I29">
        <v>14.9</v>
      </c>
      <c r="J29">
        <v>92.97</v>
      </c>
      <c r="K29">
        <v>95.1</v>
      </c>
      <c r="L29">
        <v>59.64</v>
      </c>
      <c r="M29">
        <v>64.27</v>
      </c>
      <c r="N29">
        <f t="shared" si="0"/>
        <v>77.99499999999999</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workbookViewId="0">
      <selection activeCell="H8" sqref="H8"/>
    </sheetView>
  </sheetViews>
  <sheetFormatPr defaultRowHeight="14.25" x14ac:dyDescent="0.45"/>
  <cols>
    <col min="1" max="1" width="10.3984375" customWidth="1"/>
    <col min="2" max="2" width="17.3984375" customWidth="1"/>
    <col min="3" max="3" width="14.6640625" customWidth="1"/>
    <col min="4" max="4" width="14.33203125" customWidth="1"/>
    <col min="5" max="5" width="19" customWidth="1"/>
    <col min="6" max="6" width="17.1328125" customWidth="1"/>
    <col min="7" max="8" width="16.33203125" bestFit="1" customWidth="1"/>
    <col min="9" max="9" width="8.86328125" bestFit="1" customWidth="1"/>
    <col min="10" max="10" width="12.73046875" bestFit="1" customWidth="1"/>
    <col min="11" max="11" width="14.73046875" bestFit="1" customWidth="1"/>
    <col min="12" max="12" width="13" bestFit="1" customWidth="1"/>
    <col min="13" max="13" width="14.73046875" bestFit="1" customWidth="1"/>
    <col min="14" max="14" width="12.53125" customWidth="1"/>
    <col min="15" max="15" width="18.6640625" customWidth="1"/>
    <col min="17" max="17" width="10.3984375" customWidth="1"/>
    <col min="18" max="18" width="10.6640625" customWidth="1"/>
    <col min="19" max="19" width="10.1328125" customWidth="1"/>
    <col min="20" max="20" width="9.6640625"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x14ac:dyDescent="0.45">
      <c r="B2" s="18" t="s">
        <v>10</v>
      </c>
      <c r="C2" s="18" t="s">
        <v>10</v>
      </c>
      <c r="D2" s="6">
        <v>104.5</v>
      </c>
      <c r="E2" s="6">
        <v>745</v>
      </c>
      <c r="F2" s="6"/>
      <c r="G2" s="6"/>
      <c r="H2" s="6"/>
      <c r="I2" s="6"/>
      <c r="J2" s="6">
        <v>17.989999999999998</v>
      </c>
      <c r="K2" s="6">
        <v>15.92</v>
      </c>
      <c r="L2" s="6">
        <v>13.09</v>
      </c>
      <c r="M2" s="6">
        <v>13.93</v>
      </c>
      <c r="O2" s="6"/>
    </row>
    <row r="3" spans="1:15" x14ac:dyDescent="0.45">
      <c r="B3">
        <v>1</v>
      </c>
      <c r="C3">
        <v>1</v>
      </c>
      <c r="D3">
        <v>82.300000000000011</v>
      </c>
      <c r="E3" s="6">
        <v>511</v>
      </c>
      <c r="J3">
        <v>19.600000000000001</v>
      </c>
      <c r="K3">
        <v>8.6</v>
      </c>
      <c r="L3">
        <v>10.4</v>
      </c>
      <c r="M3">
        <v>12</v>
      </c>
      <c r="N3" s="9">
        <f>AVERAGE(J3:M3)</f>
        <v>12.65</v>
      </c>
      <c r="O3" s="9"/>
    </row>
    <row r="4" spans="1:15" x14ac:dyDescent="0.45">
      <c r="B4">
        <v>2</v>
      </c>
      <c r="C4">
        <v>2</v>
      </c>
      <c r="D4">
        <v>89.600000000000009</v>
      </c>
      <c r="E4" s="6">
        <v>556</v>
      </c>
      <c r="F4">
        <f>E4-E3</f>
        <v>45</v>
      </c>
      <c r="J4">
        <v>20</v>
      </c>
      <c r="K4">
        <v>9.1</v>
      </c>
      <c r="L4">
        <v>10.9</v>
      </c>
      <c r="M4">
        <v>12.5</v>
      </c>
      <c r="N4" s="9">
        <f t="shared" ref="N4:N19" si="0">AVERAGE(J4:M4)</f>
        <v>13.125</v>
      </c>
      <c r="O4" s="9">
        <f>N4-N3</f>
        <v>0.47499999999999964</v>
      </c>
    </row>
    <row r="5" spans="1:15" x14ac:dyDescent="0.45">
      <c r="A5" t="s">
        <v>56</v>
      </c>
      <c r="B5">
        <v>3</v>
      </c>
      <c r="C5">
        <v>3</v>
      </c>
      <c r="D5">
        <v>94.07</v>
      </c>
      <c r="E5" s="6">
        <v>611.91</v>
      </c>
      <c r="F5">
        <f t="shared" ref="F5:F18" si="1">E5-E4</f>
        <v>55.909999999999968</v>
      </c>
      <c r="J5">
        <v>20.63</v>
      </c>
      <c r="K5">
        <v>9.9499999999999993</v>
      </c>
      <c r="L5">
        <v>11.45</v>
      </c>
      <c r="M5">
        <v>13.39</v>
      </c>
      <c r="N5" s="9">
        <f t="shared" si="0"/>
        <v>13.855</v>
      </c>
      <c r="O5" s="9">
        <f t="shared" ref="O5:O18" si="2">N5-N4</f>
        <v>0.73000000000000043</v>
      </c>
    </row>
    <row r="6" spans="1:15" x14ac:dyDescent="0.45">
      <c r="A6" t="s">
        <v>56</v>
      </c>
      <c r="B6">
        <v>4</v>
      </c>
      <c r="C6">
        <v>4</v>
      </c>
      <c r="D6">
        <v>107.24</v>
      </c>
      <c r="E6" s="6">
        <v>793.31</v>
      </c>
      <c r="F6">
        <f t="shared" si="1"/>
        <v>181.39999999999998</v>
      </c>
      <c r="J6">
        <v>21.83</v>
      </c>
      <c r="K6">
        <v>13.19</v>
      </c>
      <c r="L6">
        <v>13.83</v>
      </c>
      <c r="M6">
        <v>14.81</v>
      </c>
      <c r="N6" s="9">
        <f t="shared" si="0"/>
        <v>15.914999999999999</v>
      </c>
      <c r="O6" s="9">
        <f t="shared" si="2"/>
        <v>2.0599999999999987</v>
      </c>
    </row>
    <row r="7" spans="1:15" x14ac:dyDescent="0.45">
      <c r="B7">
        <v>5</v>
      </c>
      <c r="C7">
        <v>5</v>
      </c>
      <c r="D7">
        <v>113.6</v>
      </c>
      <c r="E7" s="6">
        <v>889</v>
      </c>
      <c r="F7">
        <f t="shared" si="1"/>
        <v>95.690000000000055</v>
      </c>
      <c r="J7">
        <v>22.8</v>
      </c>
      <c r="K7">
        <v>14</v>
      </c>
      <c r="L7">
        <v>14.9</v>
      </c>
      <c r="M7">
        <v>15.53</v>
      </c>
      <c r="N7" s="9">
        <f t="shared" si="0"/>
        <v>16.807499999999997</v>
      </c>
      <c r="O7" s="9">
        <f t="shared" si="2"/>
        <v>0.89249999999999829</v>
      </c>
    </row>
    <row r="8" spans="1:15" x14ac:dyDescent="0.45">
      <c r="B8">
        <v>6</v>
      </c>
      <c r="C8">
        <v>6</v>
      </c>
      <c r="D8">
        <v>120.5</v>
      </c>
      <c r="E8" s="6">
        <v>1008</v>
      </c>
      <c r="F8">
        <f t="shared" si="1"/>
        <v>119</v>
      </c>
      <c r="J8">
        <v>23.8</v>
      </c>
      <c r="K8">
        <v>15.5</v>
      </c>
      <c r="L8">
        <v>15.9</v>
      </c>
      <c r="M8">
        <v>16.62</v>
      </c>
      <c r="N8" s="9">
        <f t="shared" si="0"/>
        <v>17.954999999999998</v>
      </c>
      <c r="O8" s="9">
        <f t="shared" si="2"/>
        <v>1.1475000000000009</v>
      </c>
    </row>
    <row r="9" spans="1:15" x14ac:dyDescent="0.45">
      <c r="A9" t="s">
        <v>56</v>
      </c>
      <c r="B9">
        <v>7</v>
      </c>
      <c r="C9">
        <v>7</v>
      </c>
      <c r="D9">
        <v>127.34</v>
      </c>
      <c r="E9" s="6">
        <v>1122.93</v>
      </c>
      <c r="F9">
        <f t="shared" si="1"/>
        <v>114.93000000000006</v>
      </c>
      <c r="J9">
        <v>24.31</v>
      </c>
      <c r="K9">
        <v>17.04</v>
      </c>
      <c r="L9">
        <v>17.420000000000002</v>
      </c>
      <c r="M9">
        <v>17.39</v>
      </c>
      <c r="N9" s="9">
        <f t="shared" si="0"/>
        <v>19.04</v>
      </c>
      <c r="O9" s="9">
        <f t="shared" si="2"/>
        <v>1.0850000000000009</v>
      </c>
    </row>
    <row r="10" spans="1:15" x14ac:dyDescent="0.45">
      <c r="A10" t="s">
        <v>56</v>
      </c>
      <c r="B10">
        <v>8</v>
      </c>
      <c r="C10">
        <v>8</v>
      </c>
      <c r="D10">
        <v>133.59</v>
      </c>
      <c r="E10" s="6">
        <v>1234.1600000000001</v>
      </c>
      <c r="F10">
        <f t="shared" si="1"/>
        <v>111.23000000000002</v>
      </c>
      <c r="J10">
        <v>24.66</v>
      </c>
      <c r="K10">
        <v>18.18</v>
      </c>
      <c r="L10">
        <v>18</v>
      </c>
      <c r="M10">
        <v>18.59</v>
      </c>
      <c r="N10" s="9">
        <f t="shared" si="0"/>
        <v>19.857500000000002</v>
      </c>
      <c r="O10" s="9">
        <f t="shared" si="2"/>
        <v>0.81750000000000256</v>
      </c>
    </row>
    <row r="11" spans="1:15" x14ac:dyDescent="0.45">
      <c r="A11" t="s">
        <v>53</v>
      </c>
      <c r="B11">
        <v>9</v>
      </c>
      <c r="D11">
        <v>137.19999999999999</v>
      </c>
      <c r="E11" s="6">
        <v>1310</v>
      </c>
      <c r="F11">
        <f t="shared" si="1"/>
        <v>75.839999999999918</v>
      </c>
      <c r="J11">
        <v>25.3</v>
      </c>
      <c r="K11">
        <v>19</v>
      </c>
      <c r="L11">
        <v>18.5</v>
      </c>
      <c r="M11">
        <v>18.89</v>
      </c>
      <c r="N11" s="9">
        <f t="shared" si="0"/>
        <v>20.422499999999999</v>
      </c>
      <c r="O11" s="9">
        <f t="shared" si="2"/>
        <v>0.56499999999999773</v>
      </c>
    </row>
    <row r="12" spans="1:15" x14ac:dyDescent="0.45">
      <c r="A12" t="s">
        <v>53</v>
      </c>
      <c r="B12">
        <v>10</v>
      </c>
      <c r="C12">
        <v>9</v>
      </c>
      <c r="D12">
        <v>140.29999999999998</v>
      </c>
      <c r="E12" s="6">
        <v>1371.0000000000002</v>
      </c>
      <c r="F12">
        <f t="shared" si="1"/>
        <v>61.000000000000227</v>
      </c>
      <c r="J12">
        <v>25.7</v>
      </c>
      <c r="K12">
        <v>19.600000000000001</v>
      </c>
      <c r="L12">
        <v>18.899999999999999</v>
      </c>
      <c r="M12">
        <v>19.54</v>
      </c>
      <c r="N12" s="9">
        <f t="shared" si="0"/>
        <v>20.934999999999995</v>
      </c>
      <c r="O12" s="9">
        <f t="shared" si="2"/>
        <v>0.51249999999999574</v>
      </c>
    </row>
    <row r="13" spans="1:15" x14ac:dyDescent="0.45">
      <c r="A13" t="s">
        <v>53</v>
      </c>
      <c r="B13">
        <v>11</v>
      </c>
      <c r="D13">
        <v>145.39999999999998</v>
      </c>
      <c r="E13" s="6">
        <v>1467</v>
      </c>
      <c r="F13">
        <f t="shared" si="1"/>
        <v>95.999999999999773</v>
      </c>
      <c r="J13">
        <v>26.2</v>
      </c>
      <c r="K13">
        <v>20.399999999999999</v>
      </c>
      <c r="L13">
        <v>19.600000000000001</v>
      </c>
      <c r="M13">
        <v>20.29</v>
      </c>
      <c r="N13" s="9">
        <f t="shared" si="0"/>
        <v>21.622499999999995</v>
      </c>
      <c r="O13" s="9">
        <f t="shared" si="2"/>
        <v>0.6875</v>
      </c>
    </row>
    <row r="14" spans="1:15" x14ac:dyDescent="0.45">
      <c r="A14" t="s">
        <v>53</v>
      </c>
      <c r="B14">
        <v>12</v>
      </c>
      <c r="C14">
        <v>10</v>
      </c>
      <c r="D14">
        <v>147.4</v>
      </c>
      <c r="E14" s="6">
        <v>1514</v>
      </c>
      <c r="F14">
        <f t="shared" si="1"/>
        <v>47</v>
      </c>
      <c r="J14">
        <v>26.4</v>
      </c>
      <c r="K14">
        <v>21</v>
      </c>
      <c r="L14">
        <v>19.899999999999999</v>
      </c>
      <c r="M14">
        <v>20.52</v>
      </c>
      <c r="N14" s="9">
        <f t="shared" si="0"/>
        <v>21.954999999999998</v>
      </c>
      <c r="O14" s="9">
        <f t="shared" si="2"/>
        <v>0.33250000000000313</v>
      </c>
    </row>
    <row r="15" spans="1:15" x14ac:dyDescent="0.45">
      <c r="B15">
        <v>13</v>
      </c>
      <c r="C15">
        <v>11</v>
      </c>
      <c r="D15">
        <v>154.60000000000002</v>
      </c>
      <c r="E15" s="6">
        <v>1662.0000000000002</v>
      </c>
      <c r="F15">
        <f t="shared" si="1"/>
        <v>148.00000000000023</v>
      </c>
      <c r="J15">
        <v>27.1</v>
      </c>
      <c r="K15">
        <v>22.3</v>
      </c>
      <c r="L15">
        <v>20.9</v>
      </c>
      <c r="M15">
        <v>21.61</v>
      </c>
      <c r="N15" s="9">
        <f t="shared" si="0"/>
        <v>22.977500000000003</v>
      </c>
      <c r="O15" s="9">
        <f t="shared" si="2"/>
        <v>1.0225000000000044</v>
      </c>
    </row>
    <row r="16" spans="1:15" x14ac:dyDescent="0.45">
      <c r="A16" t="s">
        <v>53</v>
      </c>
      <c r="B16">
        <v>14</v>
      </c>
      <c r="D16">
        <v>159.30000000000001</v>
      </c>
      <c r="E16" s="6">
        <v>1762.0000000000002</v>
      </c>
      <c r="F16">
        <f t="shared" si="1"/>
        <v>100</v>
      </c>
      <c r="J16">
        <v>27.5</v>
      </c>
      <c r="K16">
        <v>23.2</v>
      </c>
      <c r="L16">
        <v>21.6</v>
      </c>
      <c r="M16">
        <v>22.29</v>
      </c>
      <c r="N16" s="9">
        <f t="shared" si="0"/>
        <v>23.647500000000001</v>
      </c>
      <c r="O16" s="9">
        <f t="shared" si="2"/>
        <v>0.66999999999999815</v>
      </c>
    </row>
    <row r="17" spans="1:15" x14ac:dyDescent="0.45">
      <c r="A17" t="s">
        <v>53</v>
      </c>
      <c r="B17">
        <v>15</v>
      </c>
      <c r="C17">
        <v>12</v>
      </c>
      <c r="D17">
        <v>160.5</v>
      </c>
      <c r="E17" s="6">
        <v>1787.9999999999998</v>
      </c>
      <c r="F17">
        <f t="shared" si="1"/>
        <v>25.999999999999545</v>
      </c>
      <c r="J17">
        <v>27.7</v>
      </c>
      <c r="K17">
        <v>23.4</v>
      </c>
      <c r="L17">
        <v>21.8</v>
      </c>
      <c r="M17">
        <v>22.48</v>
      </c>
      <c r="N17" s="9">
        <f t="shared" si="0"/>
        <v>23.844999999999999</v>
      </c>
      <c r="O17" s="9">
        <f t="shared" si="2"/>
        <v>0.19749999999999801</v>
      </c>
    </row>
    <row r="18" spans="1:15" x14ac:dyDescent="0.45">
      <c r="B18">
        <v>16</v>
      </c>
      <c r="C18">
        <v>13</v>
      </c>
      <c r="D18">
        <v>166.29999999999998</v>
      </c>
      <c r="E18" s="6">
        <v>1915</v>
      </c>
      <c r="F18">
        <f t="shared" si="1"/>
        <v>127.00000000000023</v>
      </c>
      <c r="J18">
        <v>28.3</v>
      </c>
      <c r="K18">
        <v>24.4</v>
      </c>
      <c r="L18">
        <v>22.6</v>
      </c>
      <c r="M18">
        <v>23.09</v>
      </c>
      <c r="N18" s="9">
        <f t="shared" si="0"/>
        <v>24.597500000000004</v>
      </c>
      <c r="O18" s="9">
        <f t="shared" si="2"/>
        <v>0.75250000000000483</v>
      </c>
    </row>
    <row r="19" spans="1:15" x14ac:dyDescent="0.45">
      <c r="B19" t="s">
        <v>12</v>
      </c>
      <c r="C19" t="s">
        <v>12</v>
      </c>
      <c r="D19">
        <v>171.5</v>
      </c>
      <c r="E19" s="6">
        <v>2037.9999999999998</v>
      </c>
      <c r="G19" t="s">
        <v>32</v>
      </c>
      <c r="H19">
        <v>0.46400000000000002</v>
      </c>
      <c r="I19">
        <v>26.59</v>
      </c>
      <c r="J19">
        <v>28.6</v>
      </c>
      <c r="K19">
        <v>25.3</v>
      </c>
      <c r="L19">
        <v>23.4</v>
      </c>
      <c r="M19">
        <v>23.9</v>
      </c>
      <c r="N19" s="9">
        <f t="shared" si="0"/>
        <v>25.300000000000004</v>
      </c>
      <c r="O19" s="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CDFB-4D07-4CF1-B7A3-F55E4DC06014}">
  <dimension ref="A1:O18"/>
  <sheetViews>
    <sheetView zoomScaleNormal="100" workbookViewId="0">
      <selection activeCell="G9" sqref="G9"/>
    </sheetView>
  </sheetViews>
  <sheetFormatPr defaultRowHeight="14.25" x14ac:dyDescent="0.45"/>
  <cols>
    <col min="1" max="1" width="12" customWidth="1"/>
    <col min="2" max="2" width="16.33203125" bestFit="1" customWidth="1"/>
    <col min="3" max="3" width="15.53125" customWidth="1"/>
    <col min="4" max="4" width="16.33203125" customWidth="1"/>
    <col min="5" max="5" width="12.33203125" customWidth="1"/>
    <col min="6" max="6" width="15" customWidth="1"/>
    <col min="7" max="7" width="15.1328125" customWidth="1"/>
    <col min="8" max="8" width="15.3984375" bestFit="1" customWidth="1"/>
    <col min="9" max="9" width="9.86328125" customWidth="1"/>
    <col min="10" max="10" width="16.3984375" bestFit="1" customWidth="1"/>
    <col min="11" max="11" width="14" bestFit="1" customWidth="1"/>
    <col min="12" max="12" width="12.33203125" bestFit="1" customWidth="1"/>
    <col min="13" max="13" width="14" bestFit="1" customWidth="1"/>
    <col min="14" max="14" width="13.53125" customWidth="1"/>
    <col min="15" max="15" width="17" customWidth="1"/>
  </cols>
  <sheetData>
    <row r="1" spans="1:15" x14ac:dyDescent="0.45">
      <c r="A1" t="s">
        <v>33</v>
      </c>
    </row>
    <row r="2" spans="1:15" ht="99.75" x14ac:dyDescent="0.45">
      <c r="A2" t="s">
        <v>1</v>
      </c>
      <c r="B2" s="15" t="s">
        <v>2</v>
      </c>
      <c r="C2" s="15" t="s">
        <v>46</v>
      </c>
      <c r="D2" s="15" t="s">
        <v>3</v>
      </c>
      <c r="E2" s="15" t="s">
        <v>36</v>
      </c>
      <c r="F2" s="15" t="s">
        <v>4</v>
      </c>
      <c r="G2" s="15" t="s">
        <v>49</v>
      </c>
      <c r="H2" s="15" t="s">
        <v>5</v>
      </c>
      <c r="I2" s="15" t="s">
        <v>6</v>
      </c>
      <c r="J2" s="15" t="s">
        <v>41</v>
      </c>
      <c r="K2" s="15" t="s">
        <v>50</v>
      </c>
      <c r="L2" s="15" t="s">
        <v>51</v>
      </c>
      <c r="M2" s="15" t="s">
        <v>52</v>
      </c>
      <c r="N2" s="15" t="s">
        <v>7</v>
      </c>
      <c r="O2" s="15" t="s">
        <v>8</v>
      </c>
    </row>
    <row r="3" spans="1:15" x14ac:dyDescent="0.45">
      <c r="A3" s="1"/>
      <c r="B3" s="6" t="s">
        <v>10</v>
      </c>
      <c r="C3" s="6" t="s">
        <v>10</v>
      </c>
      <c r="D3" s="6">
        <v>173.41</v>
      </c>
      <c r="E3" s="6">
        <v>1995.1</v>
      </c>
      <c r="F3" s="6"/>
      <c r="G3" s="6"/>
      <c r="H3" s="6"/>
      <c r="I3" s="6"/>
      <c r="J3" s="6">
        <v>32.590000000000003</v>
      </c>
      <c r="K3" s="6">
        <v>27.94</v>
      </c>
      <c r="L3" s="6">
        <v>20.14</v>
      </c>
      <c r="M3" s="6">
        <v>21.66</v>
      </c>
      <c r="N3" s="6"/>
      <c r="O3" s="6"/>
    </row>
    <row r="4" spans="1:15" x14ac:dyDescent="0.45">
      <c r="A4" t="s">
        <v>18</v>
      </c>
      <c r="B4">
        <v>1</v>
      </c>
      <c r="C4">
        <v>1</v>
      </c>
      <c r="D4">
        <v>163.5</v>
      </c>
      <c r="E4">
        <v>1719.5</v>
      </c>
      <c r="J4">
        <v>36.700000000000003</v>
      </c>
      <c r="K4">
        <v>19.309999999999999</v>
      </c>
      <c r="L4">
        <v>21.93</v>
      </c>
      <c r="M4">
        <v>16.98</v>
      </c>
      <c r="N4" s="8">
        <f>AVERAGE(J4:M4)</f>
        <v>23.73</v>
      </c>
    </row>
    <row r="5" spans="1:15" x14ac:dyDescent="0.45">
      <c r="A5" t="s">
        <v>53</v>
      </c>
      <c r="B5">
        <v>2</v>
      </c>
      <c r="D5">
        <v>181.91</v>
      </c>
      <c r="E5">
        <v>2163.7260000000001</v>
      </c>
      <c r="F5">
        <f>E5-E4</f>
        <v>444.22600000000011</v>
      </c>
      <c r="J5">
        <v>38.380000000000003</v>
      </c>
      <c r="K5">
        <v>23.68</v>
      </c>
      <c r="L5">
        <v>23.59</v>
      </c>
      <c r="M5">
        <v>20.91</v>
      </c>
      <c r="N5" s="8">
        <f t="shared" ref="N5:N18" si="0">AVERAGE(J5:M5)</f>
        <v>26.64</v>
      </c>
      <c r="O5" s="8">
        <f>N5-N4</f>
        <v>2.91</v>
      </c>
    </row>
    <row r="6" spans="1:15" x14ac:dyDescent="0.45">
      <c r="A6" t="s">
        <v>53</v>
      </c>
      <c r="B6">
        <v>3</v>
      </c>
      <c r="C6">
        <v>2</v>
      </c>
      <c r="D6">
        <v>186.21899999999999</v>
      </c>
      <c r="E6">
        <v>2278.116</v>
      </c>
      <c r="F6">
        <f t="shared" ref="F6:F17" si="1">E6-E5</f>
        <v>114.38999999999987</v>
      </c>
      <c r="J6">
        <v>39.57</v>
      </c>
      <c r="K6">
        <v>24.12</v>
      </c>
      <c r="L6">
        <v>24.2</v>
      </c>
      <c r="M6">
        <v>21.5</v>
      </c>
      <c r="N6" s="8">
        <f t="shared" si="0"/>
        <v>27.3475</v>
      </c>
      <c r="O6" s="8">
        <f t="shared" ref="O6:O17" si="2">N6-N5</f>
        <v>0.70749999999999957</v>
      </c>
    </row>
    <row r="7" spans="1:15" x14ac:dyDescent="0.45">
      <c r="A7" t="s">
        <v>11</v>
      </c>
      <c r="B7">
        <v>4</v>
      </c>
      <c r="C7">
        <v>3</v>
      </c>
      <c r="D7">
        <v>209.46899999999999</v>
      </c>
      <c r="E7">
        <v>2811.607</v>
      </c>
      <c r="F7">
        <f t="shared" si="1"/>
        <v>533.49099999999999</v>
      </c>
      <c r="J7">
        <v>42.26</v>
      </c>
      <c r="K7">
        <v>30.11</v>
      </c>
      <c r="L7">
        <v>25.09</v>
      </c>
      <c r="M7">
        <v>24.2</v>
      </c>
      <c r="N7" s="8">
        <f t="shared" si="0"/>
        <v>30.415000000000003</v>
      </c>
      <c r="O7" s="8">
        <f t="shared" si="2"/>
        <v>3.0675000000000026</v>
      </c>
    </row>
    <row r="8" spans="1:15" x14ac:dyDescent="0.45">
      <c r="A8" t="s">
        <v>53</v>
      </c>
      <c r="B8">
        <v>5</v>
      </c>
      <c r="D8">
        <v>215.98</v>
      </c>
      <c r="E8">
        <v>3006.9009999999998</v>
      </c>
      <c r="F8">
        <f t="shared" si="1"/>
        <v>195.29399999999987</v>
      </c>
      <c r="J8">
        <v>43.19</v>
      </c>
      <c r="K8">
        <v>31.02</v>
      </c>
      <c r="L8">
        <v>25.8</v>
      </c>
      <c r="M8">
        <v>25.96</v>
      </c>
      <c r="N8" s="8">
        <f t="shared" si="0"/>
        <v>31.4925</v>
      </c>
      <c r="O8" s="8">
        <f t="shared" si="2"/>
        <v>1.077499999999997</v>
      </c>
    </row>
    <row r="9" spans="1:15" x14ac:dyDescent="0.45">
      <c r="A9" t="s">
        <v>53</v>
      </c>
      <c r="B9">
        <v>6</v>
      </c>
      <c r="C9">
        <v>4</v>
      </c>
      <c r="D9">
        <v>222.52600000000001</v>
      </c>
      <c r="E9">
        <v>3194.038</v>
      </c>
      <c r="F9">
        <f t="shared" si="1"/>
        <v>187.13700000000017</v>
      </c>
      <c r="J9">
        <v>43.85</v>
      </c>
      <c r="K9">
        <v>32.31</v>
      </c>
      <c r="L9">
        <v>26.39</v>
      </c>
      <c r="M9">
        <v>26.73</v>
      </c>
      <c r="N9" s="8">
        <f t="shared" si="0"/>
        <v>32.32</v>
      </c>
      <c r="O9" s="8">
        <f t="shared" si="2"/>
        <v>0.82750000000000057</v>
      </c>
    </row>
    <row r="10" spans="1:15" x14ac:dyDescent="0.45">
      <c r="B10">
        <v>7</v>
      </c>
      <c r="C10">
        <v>5</v>
      </c>
      <c r="D10">
        <v>242.09800000000001</v>
      </c>
      <c r="E10">
        <v>3734.7730000000001</v>
      </c>
      <c r="F10">
        <f t="shared" si="1"/>
        <v>540.73500000000013</v>
      </c>
      <c r="J10">
        <v>46.68</v>
      </c>
      <c r="K10">
        <v>35.61</v>
      </c>
      <c r="L10">
        <v>27.93</v>
      </c>
      <c r="M10">
        <v>29.36</v>
      </c>
      <c r="N10" s="8">
        <f t="shared" si="0"/>
        <v>34.894999999999996</v>
      </c>
      <c r="O10" s="8">
        <f t="shared" si="2"/>
        <v>2.5749999999999957</v>
      </c>
    </row>
    <row r="11" spans="1:15" x14ac:dyDescent="0.45">
      <c r="A11" t="s">
        <v>53</v>
      </c>
      <c r="B11">
        <v>8</v>
      </c>
      <c r="D11">
        <v>267.57600000000002</v>
      </c>
      <c r="E11">
        <v>4657.027</v>
      </c>
      <c r="F11">
        <f t="shared" si="1"/>
        <v>922.25399999999991</v>
      </c>
      <c r="J11">
        <v>50.3</v>
      </c>
      <c r="K11">
        <v>39.44</v>
      </c>
      <c r="L11">
        <v>31</v>
      </c>
      <c r="M11">
        <v>33.76</v>
      </c>
      <c r="N11" s="8">
        <f t="shared" si="0"/>
        <v>38.625</v>
      </c>
      <c r="O11" s="8">
        <f t="shared" si="2"/>
        <v>3.730000000000004</v>
      </c>
    </row>
    <row r="12" spans="1:15" x14ac:dyDescent="0.45">
      <c r="A12" t="s">
        <v>53</v>
      </c>
      <c r="B12">
        <v>9</v>
      </c>
      <c r="C12">
        <v>6</v>
      </c>
      <c r="D12">
        <v>271.714</v>
      </c>
      <c r="E12">
        <v>4794.2380000000003</v>
      </c>
      <c r="F12">
        <f t="shared" si="1"/>
        <v>137.21100000000024</v>
      </c>
      <c r="J12">
        <v>51.16</v>
      </c>
      <c r="K12">
        <v>39.79</v>
      </c>
      <c r="L12">
        <v>31.63</v>
      </c>
      <c r="M12">
        <v>34.33</v>
      </c>
      <c r="N12" s="8">
        <f t="shared" si="0"/>
        <v>39.227499999999992</v>
      </c>
      <c r="O12" s="8">
        <f t="shared" si="2"/>
        <v>0.60249999999999204</v>
      </c>
    </row>
    <row r="13" spans="1:15" x14ac:dyDescent="0.45">
      <c r="A13" s="17" t="s">
        <v>56</v>
      </c>
      <c r="B13">
        <v>10</v>
      </c>
      <c r="C13">
        <v>7</v>
      </c>
      <c r="D13">
        <v>280.39</v>
      </c>
      <c r="E13">
        <v>5168.09</v>
      </c>
      <c r="F13">
        <f t="shared" si="1"/>
        <v>373.85199999999986</v>
      </c>
      <c r="J13">
        <v>52.09</v>
      </c>
      <c r="K13">
        <v>43.08</v>
      </c>
      <c r="L13">
        <v>32.67</v>
      </c>
      <c r="M13">
        <v>36.03</v>
      </c>
      <c r="N13" s="8">
        <f t="shared" si="0"/>
        <v>40.967500000000001</v>
      </c>
      <c r="O13" s="8">
        <f t="shared" si="2"/>
        <v>1.7400000000000091</v>
      </c>
    </row>
    <row r="14" spans="1:15" x14ac:dyDescent="0.45">
      <c r="B14">
        <v>11</v>
      </c>
      <c r="C14">
        <v>8</v>
      </c>
      <c r="D14">
        <v>293.00299999999999</v>
      </c>
      <c r="E14">
        <v>5520.6220000000003</v>
      </c>
      <c r="F14">
        <f t="shared" si="1"/>
        <v>352.53200000000015</v>
      </c>
      <c r="J14">
        <v>53.27</v>
      </c>
      <c r="K14">
        <v>44.45</v>
      </c>
      <c r="L14">
        <v>34.08</v>
      </c>
      <c r="M14">
        <v>36.950000000000003</v>
      </c>
      <c r="N14" s="8">
        <f t="shared" si="0"/>
        <v>42.1875</v>
      </c>
      <c r="O14" s="8">
        <f t="shared" si="2"/>
        <v>1.2199999999999989</v>
      </c>
    </row>
    <row r="15" spans="1:15" x14ac:dyDescent="0.45">
      <c r="A15" t="s">
        <v>53</v>
      </c>
      <c r="B15">
        <v>12</v>
      </c>
      <c r="D15">
        <v>302.20999999999998</v>
      </c>
      <c r="E15">
        <v>6049.82</v>
      </c>
      <c r="F15">
        <f t="shared" si="1"/>
        <v>529.19799999999941</v>
      </c>
      <c r="J15">
        <v>53.5</v>
      </c>
      <c r="K15">
        <v>46.72</v>
      </c>
      <c r="L15">
        <v>36.6</v>
      </c>
      <c r="M15">
        <v>38.340000000000003</v>
      </c>
      <c r="N15" s="8">
        <f t="shared" si="0"/>
        <v>43.79</v>
      </c>
      <c r="O15" s="8">
        <f t="shared" si="2"/>
        <v>1.6024999999999991</v>
      </c>
    </row>
    <row r="16" spans="1:15" x14ac:dyDescent="0.45">
      <c r="A16" t="s">
        <v>53</v>
      </c>
      <c r="B16">
        <v>13</v>
      </c>
      <c r="C16">
        <v>9</v>
      </c>
      <c r="D16">
        <v>304.91000000000003</v>
      </c>
      <c r="E16">
        <v>6133.8869999999997</v>
      </c>
      <c r="F16">
        <f t="shared" si="1"/>
        <v>84.067000000000007</v>
      </c>
      <c r="J16">
        <v>54.09</v>
      </c>
      <c r="K16">
        <v>47.15</v>
      </c>
      <c r="L16">
        <v>36.78</v>
      </c>
      <c r="M16">
        <v>38.729999999999997</v>
      </c>
      <c r="N16" s="8">
        <f t="shared" si="0"/>
        <v>44.1875</v>
      </c>
      <c r="O16" s="8">
        <f t="shared" si="2"/>
        <v>0.39750000000000085</v>
      </c>
    </row>
    <row r="17" spans="1:15" x14ac:dyDescent="0.45">
      <c r="A17" t="s">
        <v>34</v>
      </c>
      <c r="B17">
        <v>14</v>
      </c>
      <c r="C17">
        <v>10</v>
      </c>
      <c r="D17">
        <v>310.553</v>
      </c>
      <c r="E17">
        <v>6378.085</v>
      </c>
      <c r="F17">
        <f t="shared" si="1"/>
        <v>244.19800000000032</v>
      </c>
      <c r="J17">
        <v>54.09</v>
      </c>
      <c r="K17">
        <v>48.52</v>
      </c>
      <c r="L17">
        <v>37.21</v>
      </c>
      <c r="M17">
        <v>39.44</v>
      </c>
      <c r="N17" s="8">
        <f t="shared" si="0"/>
        <v>44.815000000000005</v>
      </c>
      <c r="O17" s="8">
        <f t="shared" si="2"/>
        <v>0.62750000000000483</v>
      </c>
    </row>
    <row r="18" spans="1:15" x14ac:dyDescent="0.45">
      <c r="B18" t="s">
        <v>12</v>
      </c>
      <c r="C18" t="s">
        <v>12</v>
      </c>
      <c r="D18">
        <v>317.12299999999999</v>
      </c>
      <c r="E18">
        <v>6686.576</v>
      </c>
      <c r="G18" t="s">
        <v>35</v>
      </c>
      <c r="H18">
        <v>0.318</v>
      </c>
      <c r="I18">
        <v>18.22</v>
      </c>
      <c r="J18">
        <v>55.34</v>
      </c>
      <c r="K18">
        <v>49.44</v>
      </c>
      <c r="L18">
        <v>38.369999999999997</v>
      </c>
      <c r="M18">
        <v>40.06</v>
      </c>
      <c r="N18" s="8">
        <f t="shared" si="0"/>
        <v>45.802500000000002</v>
      </c>
      <c r="O18"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
  <sheetViews>
    <sheetView workbookViewId="0"/>
  </sheetViews>
  <sheetFormatPr defaultRowHeight="14.25" x14ac:dyDescent="0.45"/>
  <cols>
    <col min="1" max="1" width="9.6640625" bestFit="1" customWidth="1"/>
    <col min="2" max="3" width="16.33203125" customWidth="1"/>
    <col min="4" max="4" width="13.86328125" customWidth="1"/>
    <col min="6" max="6" width="17.6640625" customWidth="1"/>
    <col min="7" max="7" width="12.6640625" customWidth="1"/>
    <col min="8" max="8" width="14.53125" bestFit="1" customWidth="1"/>
    <col min="9" max="9" width="9.86328125" customWidth="1"/>
    <col min="10" max="10" width="16.3984375" bestFit="1" customWidth="1"/>
    <col min="11" max="11" width="19" bestFit="1" customWidth="1"/>
    <col min="12" max="13" width="14" bestFit="1" customWidth="1"/>
    <col min="14" max="14" width="16.1328125" bestFit="1" customWidth="1"/>
    <col min="15" max="15" width="14.53125" customWidth="1"/>
    <col min="16" max="16" width="18.33203125" customWidth="1"/>
    <col min="17" max="17" width="14.6640625" customWidth="1"/>
    <col min="18" max="18" width="17.1328125" customWidth="1"/>
    <col min="19" max="19" width="13.6640625" customWidth="1"/>
    <col min="20" max="20" width="13.53125" customWidth="1"/>
    <col min="21" max="21" width="14.1328125" customWidth="1"/>
    <col min="22" max="22" width="14.6640625" customWidth="1"/>
    <col min="23" max="23" width="13.6640625" customWidth="1"/>
    <col min="24" max="24" width="16.1328125" customWidth="1"/>
    <col min="25" max="25" width="25.3984375" customWidth="1"/>
    <col min="26" max="26" width="16.1328125"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x14ac:dyDescent="0.45">
      <c r="B2" s="18" t="s">
        <v>10</v>
      </c>
      <c r="C2" s="18" t="s">
        <v>10</v>
      </c>
      <c r="D2" s="6">
        <v>102.45</v>
      </c>
      <c r="E2" s="6">
        <v>691.01</v>
      </c>
      <c r="F2" s="15"/>
      <c r="G2" s="6"/>
      <c r="H2" s="6"/>
      <c r="I2" s="6"/>
      <c r="J2" s="6">
        <v>18.78</v>
      </c>
      <c r="K2" s="6">
        <v>16.03</v>
      </c>
      <c r="L2" s="6">
        <v>12.5</v>
      </c>
      <c r="M2" s="6">
        <v>12.85</v>
      </c>
      <c r="N2" s="8">
        <f t="shared" ref="N2:N4" si="0">AVERAGE(J2:M2)</f>
        <v>15.040000000000001</v>
      </c>
      <c r="O2" s="19"/>
    </row>
    <row r="3" spans="1:15" x14ac:dyDescent="0.45">
      <c r="A3" t="s">
        <v>53</v>
      </c>
      <c r="B3" s="18">
        <v>1</v>
      </c>
      <c r="C3" s="18">
        <v>1</v>
      </c>
      <c r="D3" s="6">
        <v>99.9</v>
      </c>
      <c r="E3" s="6">
        <v>680.63</v>
      </c>
      <c r="G3" s="6"/>
      <c r="H3" s="6"/>
      <c r="I3" s="6"/>
      <c r="J3" s="6">
        <v>18.28</v>
      </c>
      <c r="K3" s="6">
        <v>15.86</v>
      </c>
      <c r="L3" s="6">
        <v>12.87</v>
      </c>
      <c r="M3" s="6">
        <v>11.32</v>
      </c>
      <c r="N3" s="8">
        <f t="shared" si="0"/>
        <v>14.5825</v>
      </c>
      <c r="O3" s="19"/>
    </row>
    <row r="4" spans="1:15" x14ac:dyDescent="0.45">
      <c r="A4" t="s">
        <v>53</v>
      </c>
      <c r="B4" s="18">
        <v>2</v>
      </c>
      <c r="C4" s="18"/>
      <c r="D4" s="6">
        <v>102</v>
      </c>
      <c r="E4" s="6">
        <v>710.16</v>
      </c>
      <c r="F4">
        <f t="shared" ref="F4:F5" si="1">E4-E3</f>
        <v>29.529999999999973</v>
      </c>
      <c r="G4" s="6"/>
      <c r="H4" s="6"/>
      <c r="I4" s="6"/>
      <c r="J4" s="6">
        <v>18.739999999999998</v>
      </c>
      <c r="K4" s="6">
        <v>16.16</v>
      </c>
      <c r="L4" s="6">
        <v>13.13</v>
      </c>
      <c r="M4" s="6">
        <v>11.59</v>
      </c>
      <c r="N4" s="8">
        <f t="shared" si="0"/>
        <v>14.905000000000001</v>
      </c>
      <c r="O4" s="8">
        <f t="shared" ref="O4:O5" si="2">N4-N3</f>
        <v>0.32250000000000156</v>
      </c>
    </row>
    <row r="5" spans="1:15" ht="14.95" customHeight="1" x14ac:dyDescent="0.45">
      <c r="B5">
        <v>3</v>
      </c>
      <c r="C5">
        <v>2</v>
      </c>
      <c r="D5">
        <v>124.1</v>
      </c>
      <c r="E5">
        <v>1051</v>
      </c>
      <c r="F5">
        <f t="shared" si="1"/>
        <v>340.84000000000003</v>
      </c>
      <c r="I5" s="8"/>
      <c r="J5">
        <v>20.7</v>
      </c>
      <c r="K5">
        <v>18.8</v>
      </c>
      <c r="L5">
        <v>15.7</v>
      </c>
      <c r="M5">
        <v>14.8</v>
      </c>
      <c r="N5" s="8">
        <f>AVERAGE(J5:M5)</f>
        <v>17.5</v>
      </c>
      <c r="O5" s="8">
        <f t="shared" si="2"/>
        <v>2.5949999999999989</v>
      </c>
    </row>
    <row r="6" spans="1:15" ht="29.25" customHeight="1" x14ac:dyDescent="0.45">
      <c r="A6" s="5" t="s">
        <v>53</v>
      </c>
      <c r="B6">
        <v>4</v>
      </c>
      <c r="D6">
        <v>148.19999999999999</v>
      </c>
      <c r="E6">
        <v>1493</v>
      </c>
      <c r="F6">
        <f>E6-E5</f>
        <v>442</v>
      </c>
      <c r="I6" s="8"/>
      <c r="J6">
        <v>24.3</v>
      </c>
      <c r="K6">
        <v>21.7</v>
      </c>
      <c r="L6">
        <v>18.7</v>
      </c>
      <c r="M6">
        <v>18</v>
      </c>
      <c r="N6" s="8">
        <f>AVERAGE(J6:M6)</f>
        <v>20.675000000000001</v>
      </c>
      <c r="O6" s="8">
        <f>N6-N5</f>
        <v>3.1750000000000007</v>
      </c>
    </row>
    <row r="7" spans="1:15" x14ac:dyDescent="0.45">
      <c r="A7" s="5" t="s">
        <v>53</v>
      </c>
      <c r="B7">
        <v>5</v>
      </c>
      <c r="C7">
        <v>3</v>
      </c>
      <c r="D7">
        <v>150.1</v>
      </c>
      <c r="E7">
        <v>1531</v>
      </c>
      <c r="F7">
        <f t="shared" ref="F7:F8" si="3">E7-E6</f>
        <v>38</v>
      </c>
      <c r="I7" s="8"/>
      <c r="J7">
        <v>24.5</v>
      </c>
      <c r="K7">
        <v>26.2</v>
      </c>
      <c r="L7">
        <v>18.899999999999999</v>
      </c>
      <c r="M7">
        <v>18.2</v>
      </c>
      <c r="N7" s="8">
        <f>AVERAGE(J7:M7)</f>
        <v>21.95</v>
      </c>
      <c r="O7" s="8">
        <f>N7-N6</f>
        <v>1.2749999999999986</v>
      </c>
    </row>
    <row r="8" spans="1:15" x14ac:dyDescent="0.45">
      <c r="B8">
        <v>6</v>
      </c>
      <c r="C8">
        <v>4</v>
      </c>
      <c r="D8">
        <v>161</v>
      </c>
      <c r="E8">
        <v>1768</v>
      </c>
      <c r="F8">
        <f t="shared" si="3"/>
        <v>237</v>
      </c>
      <c r="I8" s="8"/>
      <c r="J8">
        <v>26.2</v>
      </c>
      <c r="K8">
        <v>29</v>
      </c>
      <c r="L8">
        <v>20.2</v>
      </c>
      <c r="M8">
        <v>19.600000000000001</v>
      </c>
      <c r="N8" s="8">
        <f>AVERAGE(J8:M8)</f>
        <v>23.75</v>
      </c>
      <c r="O8" s="8">
        <f t="shared" ref="O8" si="4">N8-N7</f>
        <v>1.8000000000000007</v>
      </c>
    </row>
    <row r="9" spans="1:15" x14ac:dyDescent="0.45">
      <c r="B9" s="5" t="s">
        <v>12</v>
      </c>
      <c r="C9" s="5" t="s">
        <v>12</v>
      </c>
      <c r="D9">
        <v>164</v>
      </c>
      <c r="E9">
        <v>1832</v>
      </c>
      <c r="G9" t="s">
        <v>14</v>
      </c>
      <c r="H9">
        <v>7.3999999999999996E-2</v>
      </c>
      <c r="I9" s="8">
        <f>DEGREES(H9)</f>
        <v>4.2398876839680915</v>
      </c>
      <c r="J9">
        <v>26.6</v>
      </c>
      <c r="K9">
        <v>29.5</v>
      </c>
      <c r="L9">
        <v>20.5</v>
      </c>
      <c r="M9">
        <v>20</v>
      </c>
      <c r="N9" s="8">
        <f>AVERAGE(J9:M9)</f>
        <v>24.15</v>
      </c>
      <c r="O9" s="8"/>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3"/>
  <sheetViews>
    <sheetView zoomScaleNormal="100" workbookViewId="0">
      <selection activeCell="G2" sqref="G2"/>
    </sheetView>
  </sheetViews>
  <sheetFormatPr defaultRowHeight="14.25" x14ac:dyDescent="0.45"/>
  <cols>
    <col min="1" max="1" width="21.265625" bestFit="1" customWidth="1"/>
    <col min="2" max="2" width="15.73046875" bestFit="1" customWidth="1"/>
    <col min="3" max="3" width="19.53125" customWidth="1"/>
    <col min="4" max="4" width="13" customWidth="1"/>
    <col min="5" max="5" width="10.1328125" customWidth="1"/>
    <col min="6" max="6" width="32.1328125" bestFit="1" customWidth="1"/>
    <col min="7" max="7" width="17.73046875" bestFit="1" customWidth="1"/>
    <col min="8" max="8" width="12" bestFit="1" customWidth="1"/>
    <col min="9" max="9" width="16.46484375" bestFit="1" customWidth="1"/>
    <col min="10" max="10" width="12.46484375" bestFit="1" customWidth="1"/>
    <col min="11" max="11" width="17" bestFit="1" customWidth="1"/>
    <col min="12" max="13" width="14.33203125" bestFit="1" customWidth="1"/>
    <col min="14" max="14" width="17.3984375" customWidth="1"/>
    <col min="15" max="15" width="11.3984375" bestFit="1" customWidth="1"/>
    <col min="17" max="17" width="8.6640625" bestFit="1" customWidth="1"/>
    <col min="18" max="18" width="11.1328125" customWidth="1"/>
    <col min="21" max="21" width="18.6640625" bestFit="1" customWidth="1"/>
    <col min="23" max="23" width="9.1328125" bestFit="1" customWidth="1"/>
    <col min="27" max="27" width="10.53125" customWidth="1"/>
  </cols>
  <sheetData>
    <row r="1" spans="1:32" x14ac:dyDescent="0.45">
      <c r="A1" s="21" t="s">
        <v>43</v>
      </c>
      <c r="B1" s="21"/>
      <c r="C1" s="21"/>
      <c r="D1" s="21"/>
    </row>
    <row r="2" spans="1:32" ht="99.75" x14ac:dyDescent="0.45">
      <c r="A2" t="s">
        <v>1</v>
      </c>
      <c r="B2" s="15" t="s">
        <v>2</v>
      </c>
      <c r="C2" s="15" t="s">
        <v>46</v>
      </c>
      <c r="D2" s="15" t="s">
        <v>3</v>
      </c>
      <c r="E2" s="15" t="s">
        <v>36</v>
      </c>
      <c r="F2" s="15" t="s">
        <v>4</v>
      </c>
      <c r="G2" s="15" t="s">
        <v>49</v>
      </c>
      <c r="H2" s="15" t="s">
        <v>5</v>
      </c>
      <c r="I2" s="15" t="s">
        <v>6</v>
      </c>
      <c r="J2" s="15" t="s">
        <v>41</v>
      </c>
      <c r="K2" s="15" t="s">
        <v>50</v>
      </c>
      <c r="L2" s="15" t="s">
        <v>51</v>
      </c>
      <c r="M2" s="15" t="s">
        <v>52</v>
      </c>
      <c r="N2" s="15" t="s">
        <v>7</v>
      </c>
      <c r="O2" s="15" t="s">
        <v>8</v>
      </c>
    </row>
    <row r="3" spans="1:32" x14ac:dyDescent="0.45">
      <c r="B3" t="s">
        <v>10</v>
      </c>
      <c r="C3" t="s">
        <v>10</v>
      </c>
      <c r="D3">
        <v>150.57</v>
      </c>
      <c r="E3">
        <v>1513.77</v>
      </c>
      <c r="J3">
        <v>23.2</v>
      </c>
      <c r="K3">
        <v>22.799999999999997</v>
      </c>
      <c r="L3">
        <v>19.099999999999998</v>
      </c>
      <c r="M3">
        <v>18.899999999999999</v>
      </c>
    </row>
    <row r="4" spans="1:32" x14ac:dyDescent="0.45">
      <c r="A4" t="s">
        <v>53</v>
      </c>
      <c r="B4">
        <v>1</v>
      </c>
      <c r="D4">
        <v>137.94</v>
      </c>
      <c r="E4">
        <v>1252.94</v>
      </c>
      <c r="J4">
        <v>20.8</v>
      </c>
      <c r="K4">
        <v>20.6</v>
      </c>
      <c r="L4">
        <v>19.399999999999999</v>
      </c>
      <c r="M4">
        <v>14.5</v>
      </c>
      <c r="N4" s="8">
        <f>AVERAGE(J4:M4)</f>
        <v>18.825000000000003</v>
      </c>
    </row>
    <row r="5" spans="1:32" x14ac:dyDescent="0.45">
      <c r="A5" t="s">
        <v>53</v>
      </c>
      <c r="B5">
        <v>2</v>
      </c>
      <c r="C5">
        <v>1</v>
      </c>
      <c r="D5">
        <v>140.68</v>
      </c>
      <c r="E5">
        <v>1303.3800000000001</v>
      </c>
      <c r="J5" s="4">
        <v>21.200000000000003</v>
      </c>
      <c r="K5">
        <v>21</v>
      </c>
      <c r="L5">
        <v>19.600000000000001</v>
      </c>
      <c r="M5">
        <v>14.9</v>
      </c>
      <c r="N5" s="8">
        <f t="shared" ref="N5:N17" si="0">AVERAGE(J5:M5)</f>
        <v>19.175000000000001</v>
      </c>
      <c r="O5" s="8">
        <f>N5-N4</f>
        <v>0.34999999999999787</v>
      </c>
      <c r="P5" s="5"/>
      <c r="Q5" s="5"/>
      <c r="R5" s="5"/>
      <c r="S5" s="5"/>
      <c r="T5" s="5"/>
      <c r="U5" s="5"/>
      <c r="V5" s="5"/>
      <c r="Y5" s="5"/>
    </row>
    <row r="6" spans="1:32" x14ac:dyDescent="0.45">
      <c r="B6">
        <v>3</v>
      </c>
      <c r="C6">
        <v>2</v>
      </c>
      <c r="D6">
        <v>153.36000000000001</v>
      </c>
      <c r="E6">
        <v>1539.16</v>
      </c>
      <c r="J6">
        <v>23.5</v>
      </c>
      <c r="K6">
        <v>22.799999999999997</v>
      </c>
      <c r="L6">
        <v>20.299999999999997</v>
      </c>
      <c r="M6">
        <v>16.899999999999999</v>
      </c>
      <c r="N6" s="8">
        <f t="shared" si="0"/>
        <v>20.875</v>
      </c>
      <c r="O6" s="8">
        <f t="shared" ref="O6:O16" si="1">N6-N5</f>
        <v>1.6999999999999993</v>
      </c>
      <c r="U6" s="8"/>
      <c r="Z6" s="6"/>
      <c r="AA6" s="6"/>
      <c r="AB6" s="6"/>
      <c r="AC6" s="6"/>
      <c r="AD6" s="6"/>
      <c r="AE6" s="6"/>
      <c r="AF6" s="1"/>
    </row>
    <row r="7" spans="1:32" x14ac:dyDescent="0.45">
      <c r="B7">
        <v>4</v>
      </c>
      <c r="C7">
        <v>3</v>
      </c>
      <c r="D7">
        <v>164.69</v>
      </c>
      <c r="E7">
        <v>1788.82</v>
      </c>
      <c r="J7">
        <v>25.299999999999997</v>
      </c>
      <c r="K7">
        <v>24.8</v>
      </c>
      <c r="L7">
        <v>21.299999999999997</v>
      </c>
      <c r="M7">
        <v>18.799999999999997</v>
      </c>
      <c r="N7" s="8">
        <f t="shared" si="0"/>
        <v>22.549999999999997</v>
      </c>
      <c r="O7" s="8">
        <f t="shared" si="1"/>
        <v>1.6749999999999972</v>
      </c>
      <c r="R7" s="9"/>
      <c r="U7" s="8"/>
    </row>
    <row r="8" spans="1:32" x14ac:dyDescent="0.45">
      <c r="B8">
        <v>5</v>
      </c>
      <c r="C8">
        <v>4</v>
      </c>
      <c r="D8">
        <v>171.44</v>
      </c>
      <c r="E8">
        <v>1914.85</v>
      </c>
      <c r="J8">
        <v>25.6</v>
      </c>
      <c r="K8">
        <v>25.9</v>
      </c>
      <c r="L8">
        <v>21.9</v>
      </c>
      <c r="M8">
        <v>19.8</v>
      </c>
      <c r="N8" s="8">
        <f t="shared" si="0"/>
        <v>23.3</v>
      </c>
      <c r="O8" s="8">
        <f t="shared" si="1"/>
        <v>0.75000000000000355</v>
      </c>
      <c r="R8" s="9"/>
      <c r="U8" s="8"/>
      <c r="AF8" s="9"/>
    </row>
    <row r="9" spans="1:32" x14ac:dyDescent="0.45">
      <c r="B9">
        <v>6</v>
      </c>
      <c r="C9">
        <v>5</v>
      </c>
      <c r="D9">
        <v>181.7</v>
      </c>
      <c r="E9">
        <v>2178.92</v>
      </c>
      <c r="J9">
        <v>26.8</v>
      </c>
      <c r="K9">
        <v>28.3</v>
      </c>
      <c r="L9">
        <v>22.799999999999997</v>
      </c>
      <c r="M9">
        <v>21.400000000000002</v>
      </c>
      <c r="N9" s="8">
        <f t="shared" si="0"/>
        <v>24.825000000000003</v>
      </c>
      <c r="O9" s="8">
        <f t="shared" si="1"/>
        <v>1.5250000000000021</v>
      </c>
      <c r="R9" s="9"/>
      <c r="U9" s="8"/>
      <c r="AF9" s="9"/>
    </row>
    <row r="10" spans="1:32" x14ac:dyDescent="0.45">
      <c r="B10">
        <v>7</v>
      </c>
      <c r="C10">
        <v>6</v>
      </c>
      <c r="D10">
        <v>190.86</v>
      </c>
      <c r="E10">
        <v>2375.27</v>
      </c>
      <c r="J10">
        <v>27.799999999999997</v>
      </c>
      <c r="K10">
        <v>30</v>
      </c>
      <c r="L10">
        <v>23.900000000000002</v>
      </c>
      <c r="M10">
        <v>22.599999999999998</v>
      </c>
      <c r="N10" s="8">
        <f t="shared" si="0"/>
        <v>26.074999999999999</v>
      </c>
      <c r="O10" s="8">
        <f t="shared" si="1"/>
        <v>1.2499999999999964</v>
      </c>
      <c r="R10" s="9"/>
      <c r="U10" s="8"/>
      <c r="AF10" s="9"/>
    </row>
    <row r="11" spans="1:32" x14ac:dyDescent="0.45">
      <c r="A11" t="s">
        <v>53</v>
      </c>
      <c r="B11">
        <v>8</v>
      </c>
      <c r="D11">
        <v>200.59</v>
      </c>
      <c r="E11">
        <v>2617.62</v>
      </c>
      <c r="J11">
        <v>28.700000000000003</v>
      </c>
      <c r="K11">
        <v>31.8</v>
      </c>
      <c r="L11">
        <v>24.6</v>
      </c>
      <c r="M11">
        <v>24.8</v>
      </c>
      <c r="N11" s="8">
        <f t="shared" si="0"/>
        <v>27.474999999999998</v>
      </c>
      <c r="O11" s="8">
        <f t="shared" si="1"/>
        <v>1.3999999999999986</v>
      </c>
      <c r="R11" s="9"/>
      <c r="U11" s="8"/>
      <c r="AF11" s="9"/>
    </row>
    <row r="12" spans="1:32" x14ac:dyDescent="0.45">
      <c r="A12" t="s">
        <v>53</v>
      </c>
      <c r="B12">
        <v>9</v>
      </c>
      <c r="C12">
        <v>7</v>
      </c>
      <c r="D12">
        <v>202.89</v>
      </c>
      <c r="E12">
        <v>2669.47</v>
      </c>
      <c r="J12">
        <v>29</v>
      </c>
      <c r="K12">
        <v>32.400000000000006</v>
      </c>
      <c r="L12">
        <v>24.8</v>
      </c>
      <c r="M12">
        <v>25</v>
      </c>
      <c r="N12" s="8">
        <f t="shared" si="0"/>
        <v>27.8</v>
      </c>
      <c r="O12" s="8">
        <f t="shared" si="1"/>
        <v>0.32500000000000284</v>
      </c>
      <c r="R12" s="9"/>
      <c r="U12" s="8"/>
      <c r="AF12" s="9"/>
    </row>
    <row r="13" spans="1:32" x14ac:dyDescent="0.45">
      <c r="A13" t="s">
        <v>11</v>
      </c>
      <c r="B13">
        <v>10</v>
      </c>
      <c r="C13">
        <v>8</v>
      </c>
      <c r="D13">
        <v>217.73</v>
      </c>
      <c r="E13">
        <v>3067.26</v>
      </c>
      <c r="J13">
        <v>31</v>
      </c>
      <c r="K13">
        <v>34.900000000000006</v>
      </c>
      <c r="L13">
        <v>26</v>
      </c>
      <c r="M13">
        <v>27.7</v>
      </c>
      <c r="N13" s="8">
        <f t="shared" si="0"/>
        <v>29.900000000000002</v>
      </c>
      <c r="O13" s="8">
        <f t="shared" si="1"/>
        <v>2.1000000000000014</v>
      </c>
      <c r="R13" s="9"/>
      <c r="U13" s="8"/>
      <c r="AF13" s="9"/>
    </row>
    <row r="14" spans="1:32" x14ac:dyDescent="0.45">
      <c r="B14">
        <v>11</v>
      </c>
      <c r="C14">
        <v>9</v>
      </c>
      <c r="D14">
        <v>226.42</v>
      </c>
      <c r="E14">
        <v>3321.62</v>
      </c>
      <c r="J14">
        <v>32.1</v>
      </c>
      <c r="K14">
        <v>36.6</v>
      </c>
      <c r="L14">
        <v>26.6</v>
      </c>
      <c r="M14">
        <v>29.6</v>
      </c>
      <c r="N14" s="8">
        <f t="shared" si="0"/>
        <v>31.225000000000001</v>
      </c>
      <c r="O14" s="8">
        <f t="shared" si="1"/>
        <v>1.3249999999999993</v>
      </c>
      <c r="R14" s="9"/>
      <c r="U14" s="8"/>
      <c r="AF14" s="9"/>
    </row>
    <row r="15" spans="1:32" x14ac:dyDescent="0.45">
      <c r="B15">
        <v>12</v>
      </c>
      <c r="C15">
        <v>10</v>
      </c>
      <c r="D15">
        <v>233.43</v>
      </c>
      <c r="E15">
        <v>3517.7</v>
      </c>
      <c r="J15">
        <v>32.700000000000003</v>
      </c>
      <c r="K15">
        <v>37.799999999999997</v>
      </c>
      <c r="L15">
        <v>27.3</v>
      </c>
      <c r="M15">
        <v>30.9</v>
      </c>
      <c r="N15" s="8">
        <f t="shared" si="0"/>
        <v>32.174999999999997</v>
      </c>
      <c r="O15" s="8">
        <f t="shared" si="1"/>
        <v>0.94999999999999574</v>
      </c>
      <c r="R15" s="9"/>
      <c r="U15" s="8"/>
      <c r="AF15" s="9"/>
    </row>
    <row r="16" spans="1:32" ht="28.5" x14ac:dyDescent="0.45">
      <c r="A16" s="5" t="s">
        <v>15</v>
      </c>
      <c r="B16">
        <v>13</v>
      </c>
      <c r="C16">
        <v>11</v>
      </c>
      <c r="D16">
        <v>240.19</v>
      </c>
      <c r="E16">
        <v>3694.55</v>
      </c>
      <c r="J16">
        <v>33.4</v>
      </c>
      <c r="K16">
        <v>38.700000000000003</v>
      </c>
      <c r="L16">
        <v>27.7</v>
      </c>
      <c r="M16">
        <v>32.299999999999997</v>
      </c>
      <c r="N16" s="8">
        <f t="shared" si="0"/>
        <v>33.024999999999999</v>
      </c>
      <c r="O16" s="8">
        <f t="shared" si="1"/>
        <v>0.85000000000000142</v>
      </c>
      <c r="R16" s="9"/>
      <c r="U16" s="8"/>
      <c r="AF16" s="9"/>
    </row>
    <row r="17" spans="2:32" x14ac:dyDescent="0.45">
      <c r="B17" t="s">
        <v>12</v>
      </c>
      <c r="C17" t="s">
        <v>12</v>
      </c>
      <c r="D17">
        <v>240.19</v>
      </c>
      <c r="G17" t="s">
        <v>16</v>
      </c>
      <c r="H17">
        <v>0.61899999999999999</v>
      </c>
      <c r="I17">
        <v>35.47</v>
      </c>
      <c r="J17">
        <v>33.4</v>
      </c>
      <c r="K17">
        <v>38.700000000000003</v>
      </c>
      <c r="L17">
        <v>27.7</v>
      </c>
      <c r="M17">
        <v>32.299999999999997</v>
      </c>
      <c r="N17" s="8">
        <f t="shared" si="0"/>
        <v>33.024999999999999</v>
      </c>
      <c r="AF17" s="9"/>
    </row>
    <row r="22" spans="2:32" x14ac:dyDescent="0.45">
      <c r="I22" s="2"/>
    </row>
    <row r="33" spans="1:8" x14ac:dyDescent="0.45">
      <c r="A33" s="7"/>
      <c r="B33" s="7"/>
      <c r="C33" s="7"/>
      <c r="D33" s="3"/>
      <c r="E33" s="1"/>
      <c r="F33" s="1"/>
      <c r="G33" s="2"/>
      <c r="H33" s="2"/>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0C559-1F57-429F-845C-C69648795366}">
  <dimension ref="A1:O28"/>
  <sheetViews>
    <sheetView zoomScaleNormal="100" workbookViewId="0">
      <selection activeCell="H2" sqref="H2"/>
    </sheetView>
  </sheetViews>
  <sheetFormatPr defaultRowHeight="14.25" x14ac:dyDescent="0.45"/>
  <cols>
    <col min="1" max="1" width="15.53125" customWidth="1"/>
    <col min="2" max="2" width="15.53125" bestFit="1" customWidth="1"/>
    <col min="3" max="3" width="13.53125" customWidth="1"/>
    <col min="4" max="4" width="13.1328125" customWidth="1"/>
    <col min="5" max="5" width="21" customWidth="1"/>
    <col min="6" max="6" width="13.6640625" bestFit="1" customWidth="1"/>
    <col min="7" max="7" width="14.6640625" customWidth="1"/>
    <col min="8" max="8" width="14.1328125" customWidth="1"/>
    <col min="9" max="9" width="14.6640625" customWidth="1"/>
    <col min="10" max="10" width="15.1328125" customWidth="1"/>
    <col min="11" max="11" width="12.6640625" customWidth="1"/>
    <col min="12" max="12" width="15.3984375" customWidth="1"/>
    <col min="13" max="13" width="12.3984375" customWidth="1"/>
    <col min="14" max="14" width="14" customWidth="1"/>
    <col min="15" max="15" width="18.53125" customWidth="1"/>
    <col min="16" max="16" width="14.53125" customWidth="1"/>
    <col min="17" max="17" width="17" customWidth="1"/>
    <col min="18" max="18" width="10.6640625" customWidth="1"/>
    <col min="20" max="20" width="10.53125" customWidth="1"/>
    <col min="21" max="21" width="10.1328125" customWidth="1"/>
    <col min="22" max="23" width="11.1328125" customWidth="1"/>
  </cols>
  <sheetData>
    <row r="1" spans="1:15" x14ac:dyDescent="0.45">
      <c r="A1" t="s">
        <v>17</v>
      </c>
    </row>
    <row r="2" spans="1:15" x14ac:dyDescent="0.45">
      <c r="A2" t="s">
        <v>44</v>
      </c>
    </row>
    <row r="3" spans="1:15" ht="71.25" x14ac:dyDescent="0.45">
      <c r="A3" t="s">
        <v>1</v>
      </c>
      <c r="B3" s="15" t="s">
        <v>2</v>
      </c>
      <c r="C3" s="15" t="s">
        <v>46</v>
      </c>
      <c r="D3" s="15" t="s">
        <v>3</v>
      </c>
      <c r="E3" s="15" t="s">
        <v>36</v>
      </c>
      <c r="F3" s="15" t="s">
        <v>4</v>
      </c>
      <c r="G3" s="15" t="s">
        <v>49</v>
      </c>
      <c r="H3" s="15" t="s">
        <v>5</v>
      </c>
      <c r="I3" s="15" t="s">
        <v>6</v>
      </c>
      <c r="J3" s="15" t="s">
        <v>41</v>
      </c>
      <c r="K3" s="15" t="s">
        <v>50</v>
      </c>
      <c r="L3" s="15" t="s">
        <v>51</v>
      </c>
      <c r="M3" s="15" t="s">
        <v>52</v>
      </c>
      <c r="N3" s="15" t="s">
        <v>7</v>
      </c>
      <c r="O3" s="15" t="s">
        <v>8</v>
      </c>
    </row>
    <row r="4" spans="1:15" x14ac:dyDescent="0.45">
      <c r="B4" s="6" t="s">
        <v>10</v>
      </c>
      <c r="C4" t="s">
        <v>10</v>
      </c>
      <c r="D4" s="6">
        <v>165</v>
      </c>
      <c r="E4" s="6">
        <v>1557.66</v>
      </c>
      <c r="F4" s="15"/>
      <c r="G4" s="6"/>
      <c r="H4" s="6"/>
      <c r="I4" s="6"/>
      <c r="J4" s="6">
        <v>23.56</v>
      </c>
      <c r="K4" s="6">
        <v>24.3</v>
      </c>
      <c r="L4" s="6">
        <v>15.7</v>
      </c>
      <c r="M4" s="6">
        <v>24.4</v>
      </c>
      <c r="N4" s="6"/>
      <c r="O4" s="15"/>
    </row>
    <row r="5" spans="1:15" x14ac:dyDescent="0.45">
      <c r="A5" s="5" t="s">
        <v>55</v>
      </c>
      <c r="B5" s="6">
        <v>1</v>
      </c>
      <c r="C5">
        <v>1</v>
      </c>
      <c r="D5" s="6"/>
      <c r="E5" s="6"/>
      <c r="F5" s="15"/>
      <c r="G5" s="6"/>
      <c r="H5" s="6"/>
      <c r="I5" s="6"/>
      <c r="J5" s="6"/>
      <c r="K5" s="6"/>
      <c r="L5" s="6"/>
      <c r="M5" s="6"/>
      <c r="N5" s="6"/>
      <c r="O5" s="15"/>
    </row>
    <row r="6" spans="1:15" x14ac:dyDescent="0.45">
      <c r="A6" t="s">
        <v>53</v>
      </c>
      <c r="B6">
        <v>2</v>
      </c>
      <c r="D6">
        <v>156.80000000000001</v>
      </c>
      <c r="E6">
        <v>1505</v>
      </c>
      <c r="J6">
        <v>20.11</v>
      </c>
      <c r="K6">
        <v>24.85</v>
      </c>
      <c r="L6">
        <v>17.239999999999998</v>
      </c>
      <c r="M6">
        <v>20.78</v>
      </c>
      <c r="N6" s="8">
        <f>AVERAGE(J6:M6)</f>
        <v>20.745000000000001</v>
      </c>
    </row>
    <row r="7" spans="1:15" x14ac:dyDescent="0.45">
      <c r="A7" t="s">
        <v>53</v>
      </c>
      <c r="B7">
        <v>3</v>
      </c>
      <c r="D7">
        <v>158</v>
      </c>
      <c r="E7">
        <v>1530</v>
      </c>
      <c r="F7">
        <f>E7-E6</f>
        <v>25</v>
      </c>
      <c r="J7">
        <v>20.39</v>
      </c>
      <c r="K7">
        <v>24.94</v>
      </c>
      <c r="L7">
        <v>17.34</v>
      </c>
      <c r="M7">
        <v>21.05</v>
      </c>
      <c r="N7" s="8">
        <f t="shared" ref="N7:N28" si="0">AVERAGE(J7:M7)</f>
        <v>20.93</v>
      </c>
      <c r="O7" s="8">
        <f>N7-N6</f>
        <v>0.18499999999999872</v>
      </c>
    </row>
    <row r="8" spans="1:15" x14ac:dyDescent="0.45">
      <c r="A8" t="s">
        <v>53</v>
      </c>
      <c r="B8">
        <v>4</v>
      </c>
      <c r="C8">
        <v>2</v>
      </c>
      <c r="D8">
        <v>159.5</v>
      </c>
      <c r="E8">
        <v>1555</v>
      </c>
      <c r="F8">
        <f t="shared" ref="F8:F27" si="1">E8-E7</f>
        <v>25</v>
      </c>
      <c r="J8">
        <v>20.6</v>
      </c>
      <c r="K8">
        <v>25.07</v>
      </c>
      <c r="L8">
        <v>17.399999999999999</v>
      </c>
      <c r="M8">
        <v>21.27</v>
      </c>
      <c r="N8" s="8">
        <f t="shared" si="0"/>
        <v>21.085000000000001</v>
      </c>
      <c r="O8" s="8">
        <f t="shared" ref="O8:O27" si="2">N8-N7</f>
        <v>0.15500000000000114</v>
      </c>
    </row>
    <row r="9" spans="1:15" x14ac:dyDescent="0.45">
      <c r="A9" t="s">
        <v>53</v>
      </c>
      <c r="B9">
        <v>5</v>
      </c>
      <c r="D9">
        <v>161.70000000000002</v>
      </c>
      <c r="E9">
        <v>1599</v>
      </c>
      <c r="F9">
        <f t="shared" si="1"/>
        <v>44</v>
      </c>
      <c r="J9">
        <v>21.19</v>
      </c>
      <c r="K9">
        <v>25.3</v>
      </c>
      <c r="L9">
        <v>17.62</v>
      </c>
      <c r="M9">
        <v>21.63</v>
      </c>
      <c r="N9" s="8">
        <f t="shared" si="0"/>
        <v>21.434999999999999</v>
      </c>
      <c r="O9" s="8">
        <f t="shared" si="2"/>
        <v>0.34999999999999787</v>
      </c>
    </row>
    <row r="10" spans="1:15" x14ac:dyDescent="0.45">
      <c r="A10" t="s">
        <v>53</v>
      </c>
      <c r="B10">
        <v>6</v>
      </c>
      <c r="D10">
        <v>163.79999999999998</v>
      </c>
      <c r="E10">
        <v>1637.9999999999998</v>
      </c>
      <c r="F10">
        <f t="shared" si="1"/>
        <v>38.999999999999773</v>
      </c>
      <c r="J10">
        <v>21.58</v>
      </c>
      <c r="K10">
        <v>25.42</v>
      </c>
      <c r="L10">
        <v>17.72</v>
      </c>
      <c r="M10">
        <v>22.11</v>
      </c>
      <c r="N10" s="8">
        <f t="shared" si="0"/>
        <v>21.7075</v>
      </c>
      <c r="O10" s="8">
        <f t="shared" si="2"/>
        <v>0.27250000000000085</v>
      </c>
    </row>
    <row r="11" spans="1:15" x14ac:dyDescent="0.45">
      <c r="A11" t="s">
        <v>53</v>
      </c>
      <c r="B11" s="6">
        <v>7</v>
      </c>
      <c r="C11">
        <v>3</v>
      </c>
      <c r="D11">
        <v>165.6</v>
      </c>
      <c r="E11">
        <v>1670</v>
      </c>
      <c r="F11" s="9">
        <f t="shared" si="1"/>
        <v>32.000000000000227</v>
      </c>
      <c r="J11">
        <v>21.86</v>
      </c>
      <c r="K11">
        <v>25.62</v>
      </c>
      <c r="L11">
        <v>17.91</v>
      </c>
      <c r="M11">
        <v>22.32</v>
      </c>
      <c r="N11" s="8">
        <f t="shared" si="0"/>
        <v>21.927500000000002</v>
      </c>
      <c r="O11" s="8">
        <f t="shared" si="2"/>
        <v>0.22000000000000242</v>
      </c>
    </row>
    <row r="12" spans="1:15" x14ac:dyDescent="0.45">
      <c r="A12" s="17" t="s">
        <v>56</v>
      </c>
      <c r="B12">
        <v>8</v>
      </c>
      <c r="C12">
        <v>4</v>
      </c>
      <c r="D12">
        <v>177.91</v>
      </c>
      <c r="E12">
        <v>1896.39</v>
      </c>
      <c r="F12" s="9">
        <f t="shared" si="1"/>
        <v>226.3900000000001</v>
      </c>
      <c r="J12">
        <v>23.87</v>
      </c>
      <c r="K12">
        <v>26.16</v>
      </c>
      <c r="L12">
        <v>18.760000000000002</v>
      </c>
      <c r="M12">
        <v>25.07</v>
      </c>
      <c r="N12" s="8">
        <f t="shared" si="0"/>
        <v>23.465000000000003</v>
      </c>
      <c r="O12" s="8">
        <f t="shared" si="2"/>
        <v>1.5375000000000014</v>
      </c>
    </row>
    <row r="13" spans="1:15" x14ac:dyDescent="0.45">
      <c r="B13">
        <v>9</v>
      </c>
      <c r="C13">
        <v>5</v>
      </c>
      <c r="D13">
        <v>184.3</v>
      </c>
      <c r="E13">
        <v>2051</v>
      </c>
      <c r="F13" s="9">
        <f t="shared" si="1"/>
        <v>154.6099999999999</v>
      </c>
      <c r="J13">
        <v>24.63</v>
      </c>
      <c r="K13">
        <v>27.71</v>
      </c>
      <c r="L13">
        <v>19.32</v>
      </c>
      <c r="M13">
        <v>25.86</v>
      </c>
      <c r="N13" s="8">
        <f t="shared" si="0"/>
        <v>24.38</v>
      </c>
      <c r="O13" s="8">
        <f t="shared" si="2"/>
        <v>0.91499999999999559</v>
      </c>
    </row>
    <row r="14" spans="1:15" x14ac:dyDescent="0.45">
      <c r="A14" t="s">
        <v>56</v>
      </c>
      <c r="B14">
        <v>10</v>
      </c>
      <c r="C14">
        <v>6</v>
      </c>
      <c r="D14">
        <v>191.58</v>
      </c>
      <c r="E14">
        <v>2190.4299999999998</v>
      </c>
      <c r="F14" s="9">
        <f t="shared" si="1"/>
        <v>139.42999999999984</v>
      </c>
      <c r="J14">
        <v>25.18</v>
      </c>
      <c r="K14">
        <v>28.93</v>
      </c>
      <c r="L14">
        <v>20.27</v>
      </c>
      <c r="M14">
        <v>26.73</v>
      </c>
      <c r="N14" s="8">
        <f t="shared" si="0"/>
        <v>25.2775</v>
      </c>
      <c r="O14" s="8">
        <f t="shared" si="2"/>
        <v>0.89750000000000085</v>
      </c>
    </row>
    <row r="15" spans="1:15" ht="14.25" customHeight="1" x14ac:dyDescent="0.45">
      <c r="A15" s="5" t="s">
        <v>56</v>
      </c>
      <c r="B15">
        <v>11</v>
      </c>
      <c r="D15">
        <v>202.21</v>
      </c>
      <c r="E15">
        <v>2501.7600000000002</v>
      </c>
      <c r="F15" s="9">
        <f t="shared" si="1"/>
        <v>311.33000000000038</v>
      </c>
      <c r="J15">
        <v>26.45</v>
      </c>
      <c r="K15">
        <v>30.64</v>
      </c>
      <c r="L15">
        <v>21.84</v>
      </c>
      <c r="M15">
        <v>28.85</v>
      </c>
      <c r="N15" s="8">
        <f t="shared" si="0"/>
        <v>26.945</v>
      </c>
      <c r="O15" s="8">
        <f t="shared" si="2"/>
        <v>1.6675000000000004</v>
      </c>
    </row>
    <row r="16" spans="1:15" x14ac:dyDescent="0.45">
      <c r="A16" s="5" t="s">
        <v>53</v>
      </c>
      <c r="B16">
        <v>12</v>
      </c>
      <c r="C16">
        <v>7</v>
      </c>
      <c r="D16">
        <v>206.1</v>
      </c>
      <c r="E16">
        <v>2605.9999999999995</v>
      </c>
      <c r="F16" s="9">
        <f t="shared" si="1"/>
        <v>104.23999999999933</v>
      </c>
      <c r="J16">
        <v>26.97</v>
      </c>
      <c r="K16">
        <v>31.43</v>
      </c>
      <c r="L16">
        <v>22.12</v>
      </c>
      <c r="M16">
        <v>29.49</v>
      </c>
      <c r="N16" s="8">
        <f t="shared" si="0"/>
        <v>27.502499999999998</v>
      </c>
      <c r="O16" s="8">
        <f t="shared" si="2"/>
        <v>0.55749999999999744</v>
      </c>
    </row>
    <row r="17" spans="1:15" x14ac:dyDescent="0.45">
      <c r="B17" s="6">
        <v>13</v>
      </c>
      <c r="C17">
        <v>8</v>
      </c>
      <c r="D17">
        <v>214.5</v>
      </c>
      <c r="E17">
        <v>2807</v>
      </c>
      <c r="F17" s="9">
        <f t="shared" si="1"/>
        <v>201.00000000000045</v>
      </c>
      <c r="J17">
        <v>28.36</v>
      </c>
      <c r="K17">
        <v>32.32</v>
      </c>
      <c r="L17">
        <v>22.98</v>
      </c>
      <c r="M17">
        <v>30.6</v>
      </c>
      <c r="N17" s="8">
        <f t="shared" si="0"/>
        <v>28.564999999999998</v>
      </c>
      <c r="O17" s="8">
        <f t="shared" si="2"/>
        <v>1.0625</v>
      </c>
    </row>
    <row r="18" spans="1:15" x14ac:dyDescent="0.45">
      <c r="A18" t="s">
        <v>53</v>
      </c>
      <c r="B18">
        <v>14</v>
      </c>
      <c r="D18">
        <v>224.5</v>
      </c>
      <c r="E18">
        <v>3080.9999999999995</v>
      </c>
      <c r="F18" s="9">
        <f t="shared" si="1"/>
        <v>273.99999999999955</v>
      </c>
      <c r="J18">
        <v>30.35</v>
      </c>
      <c r="K18">
        <v>33.729999999999997</v>
      </c>
      <c r="L18">
        <v>23.94</v>
      </c>
      <c r="M18">
        <v>31.82</v>
      </c>
      <c r="N18" s="8">
        <f t="shared" si="0"/>
        <v>29.96</v>
      </c>
      <c r="O18" s="8">
        <f t="shared" si="2"/>
        <v>1.3950000000000031</v>
      </c>
    </row>
    <row r="19" spans="1:15" x14ac:dyDescent="0.45">
      <c r="A19" t="s">
        <v>53</v>
      </c>
      <c r="B19">
        <v>15</v>
      </c>
      <c r="C19">
        <v>9</v>
      </c>
      <c r="D19">
        <v>227</v>
      </c>
      <c r="E19">
        <v>3157.9999999999995</v>
      </c>
      <c r="F19" s="9">
        <f t="shared" si="1"/>
        <v>77</v>
      </c>
      <c r="J19">
        <v>30.68</v>
      </c>
      <c r="K19">
        <v>33.92</v>
      </c>
      <c r="L19">
        <v>24.74</v>
      </c>
      <c r="M19">
        <v>32.11</v>
      </c>
      <c r="N19" s="8">
        <f t="shared" si="0"/>
        <v>30.362499999999997</v>
      </c>
      <c r="O19" s="8">
        <f t="shared" si="2"/>
        <v>0.40249999999999631</v>
      </c>
    </row>
    <row r="20" spans="1:15" x14ac:dyDescent="0.45">
      <c r="A20" t="s">
        <v>56</v>
      </c>
      <c r="B20">
        <v>16</v>
      </c>
      <c r="C20">
        <v>10</v>
      </c>
      <c r="D20">
        <v>236.89</v>
      </c>
      <c r="E20">
        <v>3426.61</v>
      </c>
      <c r="F20" s="9">
        <f t="shared" si="1"/>
        <v>268.61000000000058</v>
      </c>
      <c r="J20">
        <v>32.369999999999997</v>
      </c>
      <c r="K20">
        <v>34.99</v>
      </c>
      <c r="L20">
        <v>25.73</v>
      </c>
      <c r="M20">
        <v>33.43</v>
      </c>
      <c r="N20" s="8">
        <f t="shared" si="0"/>
        <v>31.630000000000003</v>
      </c>
      <c r="O20" s="8">
        <f t="shared" si="2"/>
        <v>1.2675000000000054</v>
      </c>
    </row>
    <row r="21" spans="1:15" x14ac:dyDescent="0.45">
      <c r="B21">
        <v>17</v>
      </c>
      <c r="C21">
        <v>11</v>
      </c>
      <c r="D21">
        <v>244</v>
      </c>
      <c r="E21">
        <v>3647</v>
      </c>
      <c r="F21" s="9">
        <f t="shared" si="1"/>
        <v>220.38999999999987</v>
      </c>
      <c r="J21">
        <v>33.65</v>
      </c>
      <c r="K21">
        <v>36.21</v>
      </c>
      <c r="L21">
        <v>26.52</v>
      </c>
      <c r="M21">
        <v>34.49</v>
      </c>
      <c r="N21" s="8">
        <f t="shared" si="0"/>
        <v>32.717500000000001</v>
      </c>
      <c r="O21" s="8">
        <f t="shared" si="2"/>
        <v>1.0874999999999986</v>
      </c>
    </row>
    <row r="22" spans="1:15" x14ac:dyDescent="0.45">
      <c r="A22" s="5" t="s">
        <v>53</v>
      </c>
      <c r="B22">
        <v>18</v>
      </c>
      <c r="D22">
        <v>249.5</v>
      </c>
      <c r="E22">
        <v>3810</v>
      </c>
      <c r="F22" s="9">
        <f t="shared" si="1"/>
        <v>163</v>
      </c>
      <c r="J22">
        <v>34.94</v>
      </c>
      <c r="K22">
        <v>36.9</v>
      </c>
      <c r="L22">
        <v>26.9</v>
      </c>
      <c r="M22">
        <v>35.06</v>
      </c>
      <c r="N22" s="8">
        <f t="shared" si="0"/>
        <v>33.450000000000003</v>
      </c>
      <c r="O22" s="8">
        <f t="shared" si="2"/>
        <v>0.73250000000000171</v>
      </c>
    </row>
    <row r="23" spans="1:15" x14ac:dyDescent="0.45">
      <c r="A23" s="5" t="s">
        <v>53</v>
      </c>
      <c r="B23" s="6">
        <v>19</v>
      </c>
      <c r="D23">
        <v>251.70000000000002</v>
      </c>
      <c r="E23">
        <v>3881</v>
      </c>
      <c r="F23" s="9">
        <f t="shared" si="1"/>
        <v>71</v>
      </c>
      <c r="J23">
        <v>35.29</v>
      </c>
      <c r="K23">
        <v>37.200000000000003</v>
      </c>
      <c r="L23">
        <v>27.43</v>
      </c>
      <c r="M23">
        <v>35.409999999999997</v>
      </c>
      <c r="N23" s="8">
        <f t="shared" si="0"/>
        <v>33.832500000000003</v>
      </c>
      <c r="O23" s="8">
        <f t="shared" si="2"/>
        <v>0.38250000000000028</v>
      </c>
    </row>
    <row r="24" spans="1:15" x14ac:dyDescent="0.45">
      <c r="A24" s="5" t="s">
        <v>53</v>
      </c>
      <c r="B24">
        <v>20</v>
      </c>
      <c r="C24">
        <v>12</v>
      </c>
      <c r="D24">
        <v>253.29999999999998</v>
      </c>
      <c r="E24">
        <v>3934.0000000000005</v>
      </c>
      <c r="F24" s="9">
        <f t="shared" si="1"/>
        <v>53.000000000000455</v>
      </c>
      <c r="J24">
        <v>35.49</v>
      </c>
      <c r="K24">
        <v>37.32</v>
      </c>
      <c r="L24">
        <v>27.83</v>
      </c>
      <c r="M24">
        <v>35.590000000000003</v>
      </c>
      <c r="N24" s="8">
        <f t="shared" si="0"/>
        <v>34.057500000000005</v>
      </c>
      <c r="O24" s="8">
        <f t="shared" si="2"/>
        <v>0.22500000000000142</v>
      </c>
    </row>
    <row r="25" spans="1:15" x14ac:dyDescent="0.45">
      <c r="B25">
        <v>21</v>
      </c>
      <c r="D25">
        <v>258.29999999999995</v>
      </c>
      <c r="E25">
        <v>4090.9999999999995</v>
      </c>
      <c r="F25" s="9">
        <f t="shared" si="1"/>
        <v>156.99999999999909</v>
      </c>
      <c r="J25">
        <v>36.19</v>
      </c>
      <c r="K25">
        <v>37.99</v>
      </c>
      <c r="L25">
        <v>28.61</v>
      </c>
      <c r="M25">
        <v>36.200000000000003</v>
      </c>
      <c r="N25" s="8">
        <f t="shared" si="0"/>
        <v>34.747500000000002</v>
      </c>
      <c r="O25" s="8">
        <f t="shared" si="2"/>
        <v>0.68999999999999773</v>
      </c>
    </row>
    <row r="26" spans="1:15" x14ac:dyDescent="0.45">
      <c r="A26" s="5" t="s">
        <v>53</v>
      </c>
      <c r="B26">
        <v>22</v>
      </c>
      <c r="D26">
        <v>261.90000000000003</v>
      </c>
      <c r="E26">
        <v>4216</v>
      </c>
      <c r="F26" s="9">
        <f t="shared" si="1"/>
        <v>125.00000000000045</v>
      </c>
      <c r="J26">
        <v>37.28</v>
      </c>
      <c r="K26">
        <v>38.590000000000003</v>
      </c>
      <c r="L26">
        <v>28.85</v>
      </c>
      <c r="M26">
        <v>36.72</v>
      </c>
      <c r="N26" s="8">
        <f t="shared" si="0"/>
        <v>35.36</v>
      </c>
      <c r="O26" s="8">
        <f t="shared" si="2"/>
        <v>0.61249999999999716</v>
      </c>
    </row>
    <row r="27" spans="1:15" x14ac:dyDescent="0.45">
      <c r="A27" s="5" t="s">
        <v>53</v>
      </c>
      <c r="B27">
        <v>23</v>
      </c>
      <c r="C27">
        <v>13</v>
      </c>
      <c r="D27">
        <v>263.7</v>
      </c>
      <c r="E27">
        <v>4274</v>
      </c>
      <c r="F27" s="9">
        <f t="shared" si="1"/>
        <v>58</v>
      </c>
      <c r="J27">
        <v>37.57</v>
      </c>
      <c r="K27">
        <v>38.729999999999997</v>
      </c>
      <c r="L27">
        <v>29.22</v>
      </c>
      <c r="M27">
        <v>36.869999999999997</v>
      </c>
      <c r="N27" s="8">
        <f t="shared" si="0"/>
        <v>35.597499999999997</v>
      </c>
      <c r="O27" s="8">
        <f t="shared" si="2"/>
        <v>0.23749999999999716</v>
      </c>
    </row>
    <row r="28" spans="1:15" x14ac:dyDescent="0.45">
      <c r="B28" t="s">
        <v>12</v>
      </c>
      <c r="C28" t="s">
        <v>12</v>
      </c>
      <c r="D28">
        <v>265.7</v>
      </c>
      <c r="E28">
        <v>4334</v>
      </c>
      <c r="F28" s="9"/>
      <c r="J28">
        <v>37.75</v>
      </c>
      <c r="K28">
        <v>38.869999999999997</v>
      </c>
      <c r="L28">
        <v>29.93</v>
      </c>
      <c r="M28">
        <v>37.020000000000003</v>
      </c>
      <c r="N28" s="8">
        <f t="shared" si="0"/>
        <v>35.892500000000005</v>
      </c>
      <c r="O28" s="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workbookViewId="0">
      <selection activeCell="A2" sqref="A2"/>
    </sheetView>
  </sheetViews>
  <sheetFormatPr defaultRowHeight="14.25" x14ac:dyDescent="0.45"/>
  <cols>
    <col min="1" max="1" width="15.3984375" customWidth="1"/>
    <col min="2" max="2" width="16" customWidth="1"/>
    <col min="3" max="3" width="13.6640625" customWidth="1"/>
    <col min="5" max="5" width="21" customWidth="1"/>
    <col min="6" max="6" width="16.53125" customWidth="1"/>
    <col min="7" max="7" width="14.6640625" customWidth="1"/>
    <col min="8" max="8" width="14.1328125" customWidth="1"/>
    <col min="9" max="9" width="14.6640625" customWidth="1"/>
    <col min="10" max="10" width="15.1328125" customWidth="1"/>
    <col min="11" max="11" width="12.6640625" customWidth="1"/>
    <col min="12" max="12" width="10.1328125" customWidth="1"/>
    <col min="13" max="13" width="12.3984375" customWidth="1"/>
    <col min="15" max="15" width="11" customWidth="1"/>
    <col min="16" max="16" width="10.6640625" customWidth="1"/>
    <col min="18" max="18" width="10.53125" customWidth="1"/>
    <col min="19" max="19" width="10.1328125" customWidth="1"/>
    <col min="20" max="21" width="11.1328125" customWidth="1"/>
  </cols>
  <sheetData>
    <row r="1" spans="1:15" ht="46.15" customHeight="1" x14ac:dyDescent="0.45">
      <c r="A1" s="21" t="s">
        <v>45</v>
      </c>
      <c r="B1" s="21"/>
      <c r="C1" s="21"/>
      <c r="D1" s="21"/>
    </row>
    <row r="2" spans="1:15" ht="99.75" x14ac:dyDescent="0.45">
      <c r="A2" t="s">
        <v>1</v>
      </c>
      <c r="B2" s="15" t="s">
        <v>2</v>
      </c>
      <c r="C2" s="15" t="s">
        <v>46</v>
      </c>
      <c r="D2" s="15" t="s">
        <v>3</v>
      </c>
      <c r="E2" s="15" t="s">
        <v>36</v>
      </c>
      <c r="F2" s="15" t="s">
        <v>4</v>
      </c>
      <c r="G2" s="15" t="s">
        <v>49</v>
      </c>
      <c r="H2" s="15" t="s">
        <v>5</v>
      </c>
      <c r="I2" s="15" t="s">
        <v>6</v>
      </c>
      <c r="J2" s="15" t="s">
        <v>41</v>
      </c>
      <c r="K2" s="15" t="s">
        <v>50</v>
      </c>
      <c r="L2" s="15" t="s">
        <v>51</v>
      </c>
      <c r="M2" s="15" t="s">
        <v>52</v>
      </c>
      <c r="N2" s="15" t="s">
        <v>7</v>
      </c>
      <c r="O2" s="15" t="s">
        <v>8</v>
      </c>
    </row>
    <row r="3" spans="1:15" ht="28.5" x14ac:dyDescent="0.45">
      <c r="B3" s="6" t="s">
        <v>10</v>
      </c>
      <c r="C3" s="6" t="s">
        <v>10</v>
      </c>
      <c r="D3" s="6">
        <v>163.99</v>
      </c>
      <c r="E3" s="6">
        <v>1833.6</v>
      </c>
      <c r="F3" s="15"/>
      <c r="G3" s="6"/>
      <c r="H3" s="6"/>
      <c r="I3" s="6"/>
      <c r="J3" s="6">
        <v>26.63</v>
      </c>
      <c r="K3" s="6">
        <v>25.52</v>
      </c>
      <c r="L3" s="6">
        <v>23.49</v>
      </c>
      <c r="M3" s="6">
        <v>20.94</v>
      </c>
      <c r="N3" s="6"/>
      <c r="O3" s="15"/>
    </row>
    <row r="4" spans="1:15" x14ac:dyDescent="0.45">
      <c r="A4" t="s">
        <v>53</v>
      </c>
      <c r="B4">
        <v>1</v>
      </c>
      <c r="D4">
        <v>157.10000000000002</v>
      </c>
      <c r="E4">
        <v>1741</v>
      </c>
      <c r="J4">
        <v>26.9</v>
      </c>
      <c r="K4">
        <v>23.08</v>
      </c>
      <c r="L4">
        <v>25.22</v>
      </c>
      <c r="M4">
        <v>18.23</v>
      </c>
      <c r="N4">
        <f>AVERAGE(J4:M4)</f>
        <v>23.357499999999998</v>
      </c>
    </row>
    <row r="5" spans="1:15" x14ac:dyDescent="0.45">
      <c r="A5" t="s">
        <v>53</v>
      </c>
      <c r="B5">
        <v>2</v>
      </c>
      <c r="C5">
        <v>1</v>
      </c>
      <c r="D5">
        <v>158.4</v>
      </c>
      <c r="E5">
        <v>1771.0000000000002</v>
      </c>
      <c r="F5">
        <f>E5-E4</f>
        <v>30.000000000000227</v>
      </c>
      <c r="J5">
        <v>27.2</v>
      </c>
      <c r="K5">
        <v>23.27</v>
      </c>
      <c r="L5">
        <v>25.6</v>
      </c>
      <c r="M5">
        <v>18.329999999999998</v>
      </c>
      <c r="N5">
        <f t="shared" ref="N5:N18" si="0">AVERAGE(J5:M5)</f>
        <v>23.599999999999998</v>
      </c>
      <c r="O5">
        <f>N5-N4</f>
        <v>0.24249999999999972</v>
      </c>
    </row>
    <row r="6" spans="1:15" x14ac:dyDescent="0.45">
      <c r="A6" s="1" t="s">
        <v>11</v>
      </c>
      <c r="B6">
        <v>3</v>
      </c>
      <c r="C6">
        <v>2</v>
      </c>
      <c r="D6">
        <v>170.79999999999998</v>
      </c>
      <c r="E6">
        <v>2052</v>
      </c>
      <c r="F6">
        <f t="shared" ref="F6:F18" si="1">E6-E5</f>
        <v>280.99999999999977</v>
      </c>
      <c r="J6">
        <v>28.7</v>
      </c>
      <c r="K6">
        <v>24.82</v>
      </c>
      <c r="L6">
        <v>27.1</v>
      </c>
      <c r="M6">
        <v>19.93</v>
      </c>
      <c r="N6">
        <f t="shared" si="0"/>
        <v>25.137500000000003</v>
      </c>
      <c r="O6">
        <f t="shared" ref="O6:O18" si="2">N6-N5</f>
        <v>1.537500000000005</v>
      </c>
    </row>
    <row r="7" spans="1:15" x14ac:dyDescent="0.45">
      <c r="A7" t="s">
        <v>56</v>
      </c>
      <c r="B7">
        <v>4</v>
      </c>
      <c r="C7">
        <v>3</v>
      </c>
      <c r="D7">
        <v>196.29999999999998</v>
      </c>
      <c r="E7">
        <v>2690</v>
      </c>
      <c r="F7">
        <f t="shared" si="1"/>
        <v>638</v>
      </c>
      <c r="J7">
        <v>31.3</v>
      </c>
      <c r="K7">
        <v>29.97</v>
      </c>
      <c r="L7">
        <v>29.54</v>
      </c>
      <c r="M7">
        <v>24.6</v>
      </c>
      <c r="N7">
        <f t="shared" si="0"/>
        <v>28.852499999999999</v>
      </c>
      <c r="O7">
        <f t="shared" si="2"/>
        <v>3.7149999999999963</v>
      </c>
    </row>
    <row r="8" spans="1:15" x14ac:dyDescent="0.45">
      <c r="B8">
        <v>5</v>
      </c>
      <c r="C8">
        <v>4</v>
      </c>
      <c r="D8">
        <v>202.89999999999998</v>
      </c>
      <c r="E8">
        <v>2867.0000000000005</v>
      </c>
      <c r="F8">
        <f t="shared" si="1"/>
        <v>177.00000000000045</v>
      </c>
      <c r="J8">
        <v>32.299999999999997</v>
      </c>
      <c r="K8">
        <v>31.08</v>
      </c>
      <c r="L8">
        <v>30.33</v>
      </c>
      <c r="M8">
        <v>25.62</v>
      </c>
      <c r="N8">
        <f t="shared" si="0"/>
        <v>29.8325</v>
      </c>
      <c r="O8">
        <f t="shared" si="2"/>
        <v>0.98000000000000043</v>
      </c>
    </row>
    <row r="9" spans="1:15" ht="14.25" customHeight="1" x14ac:dyDescent="0.45">
      <c r="A9" s="5" t="s">
        <v>54</v>
      </c>
      <c r="B9">
        <v>6</v>
      </c>
      <c r="D9">
        <v>213.70000000000002</v>
      </c>
      <c r="E9">
        <v>3182</v>
      </c>
      <c r="F9">
        <f t="shared" si="1"/>
        <v>314.99999999999955</v>
      </c>
      <c r="J9">
        <v>33.6</v>
      </c>
      <c r="K9">
        <v>33.229999999999997</v>
      </c>
      <c r="L9">
        <v>31.74</v>
      </c>
      <c r="M9">
        <v>27.05</v>
      </c>
      <c r="N9">
        <f t="shared" si="0"/>
        <v>31.404999999999998</v>
      </c>
      <c r="O9">
        <f t="shared" si="2"/>
        <v>1.572499999999998</v>
      </c>
    </row>
    <row r="10" spans="1:15" x14ac:dyDescent="0.45">
      <c r="A10" s="5" t="s">
        <v>53</v>
      </c>
      <c r="B10">
        <v>7</v>
      </c>
      <c r="C10">
        <v>5</v>
      </c>
      <c r="D10">
        <v>216.5</v>
      </c>
      <c r="E10">
        <v>3275</v>
      </c>
      <c r="F10">
        <f t="shared" si="1"/>
        <v>93</v>
      </c>
      <c r="J10">
        <v>33.9</v>
      </c>
      <c r="K10">
        <v>33.630000000000003</v>
      </c>
      <c r="L10">
        <v>32.06</v>
      </c>
      <c r="M10">
        <v>28</v>
      </c>
      <c r="N10">
        <f t="shared" si="0"/>
        <v>31.897500000000001</v>
      </c>
      <c r="O10">
        <f t="shared" si="2"/>
        <v>0.49250000000000327</v>
      </c>
    </row>
    <row r="11" spans="1:15" x14ac:dyDescent="0.45">
      <c r="B11">
        <v>8</v>
      </c>
      <c r="C11">
        <v>6</v>
      </c>
      <c r="D11">
        <v>232.3</v>
      </c>
      <c r="E11">
        <v>3775.9999999999995</v>
      </c>
      <c r="F11">
        <f t="shared" si="1"/>
        <v>500.99999999999955</v>
      </c>
      <c r="J11">
        <v>36</v>
      </c>
      <c r="K11">
        <v>37.119999999999997</v>
      </c>
      <c r="L11">
        <v>34.15</v>
      </c>
      <c r="M11">
        <v>30.48</v>
      </c>
      <c r="N11">
        <f t="shared" si="0"/>
        <v>34.4375</v>
      </c>
      <c r="O11">
        <f t="shared" si="2"/>
        <v>2.5399999999999991</v>
      </c>
    </row>
    <row r="12" spans="1:15" x14ac:dyDescent="0.45">
      <c r="B12">
        <v>9</v>
      </c>
      <c r="C12">
        <v>7</v>
      </c>
      <c r="D12">
        <v>238.6</v>
      </c>
      <c r="E12">
        <v>4006</v>
      </c>
      <c r="F12">
        <f t="shared" si="1"/>
        <v>230.00000000000045</v>
      </c>
      <c r="J12">
        <v>37.06</v>
      </c>
      <c r="K12">
        <v>38.4</v>
      </c>
      <c r="L12">
        <v>34.82</v>
      </c>
      <c r="M12">
        <v>31.82</v>
      </c>
      <c r="N12">
        <f t="shared" si="0"/>
        <v>35.524999999999999</v>
      </c>
      <c r="O12">
        <f t="shared" si="2"/>
        <v>1.0874999999999986</v>
      </c>
    </row>
    <row r="13" spans="1:15" x14ac:dyDescent="0.45">
      <c r="B13">
        <v>10</v>
      </c>
      <c r="C13">
        <v>8</v>
      </c>
      <c r="D13">
        <v>241.9</v>
      </c>
      <c r="E13">
        <v>4107</v>
      </c>
      <c r="F13">
        <f t="shared" si="1"/>
        <v>101</v>
      </c>
      <c r="J13">
        <v>37.21</v>
      </c>
      <c r="K13">
        <v>38.85</v>
      </c>
      <c r="L13">
        <v>35.07</v>
      </c>
      <c r="M13">
        <v>32.380000000000003</v>
      </c>
      <c r="N13">
        <f t="shared" si="0"/>
        <v>35.877499999999998</v>
      </c>
      <c r="O13">
        <f t="shared" si="2"/>
        <v>0.35249999999999915</v>
      </c>
    </row>
    <row r="14" spans="1:15" x14ac:dyDescent="0.45">
      <c r="B14">
        <v>11</v>
      </c>
      <c r="C14">
        <v>9</v>
      </c>
      <c r="D14">
        <v>244.1</v>
      </c>
      <c r="E14">
        <v>4179</v>
      </c>
      <c r="F14">
        <f t="shared" si="1"/>
        <v>72</v>
      </c>
      <c r="J14">
        <v>37.43</v>
      </c>
      <c r="K14">
        <v>39.29</v>
      </c>
      <c r="L14">
        <v>35.270000000000003</v>
      </c>
      <c r="M14">
        <v>32.729999999999997</v>
      </c>
      <c r="N14">
        <f t="shared" si="0"/>
        <v>36.18</v>
      </c>
      <c r="O14">
        <f t="shared" si="2"/>
        <v>0.30250000000000199</v>
      </c>
    </row>
    <row r="15" spans="1:15" x14ac:dyDescent="0.45">
      <c r="B15">
        <v>12</v>
      </c>
      <c r="C15">
        <v>10</v>
      </c>
      <c r="D15">
        <v>248.5</v>
      </c>
      <c r="E15">
        <v>4342</v>
      </c>
      <c r="F15">
        <f t="shared" si="1"/>
        <v>163</v>
      </c>
      <c r="J15">
        <v>38.119999999999997</v>
      </c>
      <c r="K15">
        <v>40.26</v>
      </c>
      <c r="L15">
        <v>35.950000000000003</v>
      </c>
      <c r="M15">
        <v>33.74</v>
      </c>
      <c r="N15">
        <f t="shared" si="0"/>
        <v>37.017499999999998</v>
      </c>
      <c r="O15">
        <f t="shared" si="2"/>
        <v>0.83749999999999858</v>
      </c>
    </row>
    <row r="16" spans="1:15" x14ac:dyDescent="0.45">
      <c r="A16" t="s">
        <v>11</v>
      </c>
      <c r="B16">
        <v>13</v>
      </c>
      <c r="C16">
        <v>11</v>
      </c>
      <c r="D16">
        <v>253.5</v>
      </c>
      <c r="E16">
        <v>4519</v>
      </c>
      <c r="F16">
        <f t="shared" si="1"/>
        <v>177</v>
      </c>
      <c r="J16">
        <v>38.840000000000003</v>
      </c>
      <c r="K16">
        <v>41.42</v>
      </c>
      <c r="L16">
        <v>36.6</v>
      </c>
      <c r="M16">
        <v>34.409999999999997</v>
      </c>
      <c r="N16">
        <f t="shared" si="0"/>
        <v>37.817500000000003</v>
      </c>
      <c r="O16">
        <f t="shared" si="2"/>
        <v>0.80000000000000426</v>
      </c>
    </row>
    <row r="17" spans="1:15" x14ac:dyDescent="0.45">
      <c r="A17" t="s">
        <v>53</v>
      </c>
      <c r="B17">
        <v>14</v>
      </c>
      <c r="D17">
        <v>256.39999999999998</v>
      </c>
      <c r="E17">
        <v>4621</v>
      </c>
      <c r="F17">
        <f t="shared" si="1"/>
        <v>102</v>
      </c>
      <c r="J17">
        <v>39.04</v>
      </c>
      <c r="K17">
        <v>41.99</v>
      </c>
      <c r="L17">
        <v>36.92</v>
      </c>
      <c r="M17">
        <v>34.909999999999997</v>
      </c>
      <c r="N17">
        <f t="shared" si="0"/>
        <v>38.215000000000003</v>
      </c>
      <c r="O17">
        <f t="shared" si="2"/>
        <v>0.39750000000000085</v>
      </c>
    </row>
    <row r="18" spans="1:15" ht="57" x14ac:dyDescent="0.45">
      <c r="A18" s="5" t="s">
        <v>57</v>
      </c>
      <c r="B18">
        <v>15</v>
      </c>
      <c r="C18">
        <v>12</v>
      </c>
      <c r="D18">
        <v>257.20999999999998</v>
      </c>
      <c r="E18">
        <v>4655.47</v>
      </c>
      <c r="F18">
        <f t="shared" si="1"/>
        <v>34.470000000000255</v>
      </c>
      <c r="J18">
        <v>39.159999999999997</v>
      </c>
      <c r="K18">
        <v>42.17</v>
      </c>
      <c r="L18">
        <v>37.119999999999997</v>
      </c>
      <c r="M18">
        <v>35.11</v>
      </c>
      <c r="N18">
        <f t="shared" si="0"/>
        <v>38.39</v>
      </c>
      <c r="O18">
        <f t="shared" si="2"/>
        <v>0.17499999999999716</v>
      </c>
    </row>
    <row r="19" spans="1:15" x14ac:dyDescent="0.45">
      <c r="B19" t="s">
        <v>12</v>
      </c>
      <c r="C19" t="s">
        <v>12</v>
      </c>
      <c r="D19">
        <v>257.2</v>
      </c>
      <c r="E19">
        <v>4658</v>
      </c>
      <c r="J19">
        <v>39.159999999999997</v>
      </c>
      <c r="K19">
        <v>42.17</v>
      </c>
      <c r="L19">
        <v>37.119999999999997</v>
      </c>
      <c r="M19">
        <v>35.11</v>
      </c>
      <c r="N19">
        <f t="shared" ref="N19" si="3">AVERAGE(J19:M19)</f>
        <v>38.39</v>
      </c>
    </row>
  </sheetData>
  <mergeCells count="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5500-0F38-4738-9015-6AA6A04D9D61}">
  <dimension ref="A1:AB16"/>
  <sheetViews>
    <sheetView zoomScaleNormal="100" workbookViewId="0"/>
  </sheetViews>
  <sheetFormatPr defaultRowHeight="14.25" x14ac:dyDescent="0.45"/>
  <cols>
    <col min="1" max="1" width="11.3984375" customWidth="1"/>
    <col min="2" max="2" width="14.86328125" bestFit="1" customWidth="1"/>
    <col min="3" max="3" width="16.1328125" customWidth="1"/>
    <col min="5" max="5" width="14.6640625" bestFit="1" customWidth="1"/>
    <col min="6" max="6" width="17.3984375" customWidth="1"/>
    <col min="7" max="7" width="12.6640625" customWidth="1"/>
    <col min="9" max="9" width="12.33203125" customWidth="1"/>
    <col min="10" max="10" width="12" customWidth="1"/>
    <col min="14" max="14" width="14.1328125" customWidth="1"/>
    <col min="15" max="15" width="15.3984375" customWidth="1"/>
    <col min="20" max="20" width="19" bestFit="1" customWidth="1"/>
    <col min="22" max="22" width="9.1328125" bestFit="1" customWidth="1"/>
  </cols>
  <sheetData>
    <row r="1" spans="1:28"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28" ht="28.5" x14ac:dyDescent="0.45">
      <c r="B2" s="6" t="s">
        <v>10</v>
      </c>
      <c r="C2" s="6" t="s">
        <v>10</v>
      </c>
      <c r="D2">
        <v>194.2</v>
      </c>
      <c r="E2">
        <v>2575</v>
      </c>
      <c r="F2" s="6"/>
      <c r="J2" s="6">
        <v>34.799999999999997</v>
      </c>
      <c r="K2" s="6">
        <v>30.98</v>
      </c>
      <c r="L2" s="6">
        <v>18.77</v>
      </c>
      <c r="M2" s="6">
        <v>30.09</v>
      </c>
      <c r="N2" s="8">
        <f>AVERAGE(J2:M2)</f>
        <v>28.66</v>
      </c>
      <c r="O2" s="6"/>
      <c r="P2" s="6"/>
      <c r="Q2" s="6"/>
      <c r="R2" s="6"/>
      <c r="S2" s="6"/>
      <c r="T2" s="6"/>
      <c r="U2" s="6"/>
      <c r="V2" s="6"/>
      <c r="W2" s="6"/>
      <c r="X2" s="6"/>
      <c r="Y2" s="6"/>
      <c r="AB2" s="5"/>
    </row>
    <row r="3" spans="1:28" x14ac:dyDescent="0.45">
      <c r="B3">
        <v>1</v>
      </c>
      <c r="C3">
        <v>1</v>
      </c>
      <c r="D3" s="8">
        <v>154.44910400000001</v>
      </c>
      <c r="E3" s="8">
        <v>1590.5600000000002</v>
      </c>
      <c r="F3" s="8"/>
      <c r="J3" s="8">
        <v>29.1</v>
      </c>
      <c r="K3" s="8">
        <v>20.7</v>
      </c>
      <c r="L3" s="8">
        <v>21.5</v>
      </c>
      <c r="M3" s="8">
        <v>16.3</v>
      </c>
      <c r="N3" s="8">
        <f>AVERAGE(J3:M3)</f>
        <v>21.9</v>
      </c>
      <c r="U3" s="6"/>
      <c r="V3" s="6"/>
      <c r="W3" s="6"/>
      <c r="X3" s="6"/>
      <c r="Y3" s="6"/>
      <c r="AB3" s="5"/>
    </row>
    <row r="4" spans="1:28" x14ac:dyDescent="0.45">
      <c r="B4">
        <v>2</v>
      </c>
      <c r="C4">
        <v>2</v>
      </c>
      <c r="D4" s="8">
        <v>163.95</v>
      </c>
      <c r="E4" s="8">
        <v>1774.38</v>
      </c>
      <c r="F4" s="8">
        <f>E4-D3</f>
        <v>1619.9308960000001</v>
      </c>
      <c r="J4" s="8">
        <v>32.68</v>
      </c>
      <c r="K4" s="8">
        <v>21.31</v>
      </c>
      <c r="L4" s="8">
        <v>21.97</v>
      </c>
      <c r="M4" s="8">
        <v>17.600000000000001</v>
      </c>
      <c r="N4" s="8">
        <f t="shared" ref="N4:N15" si="0">AVERAGE(J4:M4)</f>
        <v>23.39</v>
      </c>
      <c r="O4" s="8">
        <f>N4-N3</f>
        <v>1.490000000000002</v>
      </c>
      <c r="W4" s="11"/>
      <c r="X4" s="8"/>
    </row>
    <row r="5" spans="1:28" x14ac:dyDescent="0.45">
      <c r="B5">
        <v>3</v>
      </c>
      <c r="C5">
        <v>3</v>
      </c>
      <c r="D5" s="8">
        <v>190.12</v>
      </c>
      <c r="E5" s="8">
        <v>2380.2600000000002</v>
      </c>
      <c r="F5" s="8">
        <f t="shared" ref="F5:F15" si="1">E5-D4</f>
        <v>2216.3100000000004</v>
      </c>
      <c r="J5" s="8">
        <v>34.79</v>
      </c>
      <c r="K5" s="8">
        <v>26.29</v>
      </c>
      <c r="L5" s="8">
        <v>23</v>
      </c>
      <c r="M5" s="8">
        <v>25.01</v>
      </c>
      <c r="N5" s="8">
        <f t="shared" si="0"/>
        <v>27.272500000000001</v>
      </c>
      <c r="O5" s="8">
        <f t="shared" ref="O5:O14" si="2">N5-N4</f>
        <v>3.8825000000000003</v>
      </c>
      <c r="U5" s="8"/>
      <c r="W5" s="11"/>
      <c r="X5" s="8"/>
    </row>
    <row r="6" spans="1:28" x14ac:dyDescent="0.45">
      <c r="A6" t="s">
        <v>11</v>
      </c>
      <c r="B6">
        <v>4</v>
      </c>
      <c r="C6">
        <v>4</v>
      </c>
      <c r="D6" s="8">
        <v>226.89</v>
      </c>
      <c r="E6" s="8">
        <v>3328.99</v>
      </c>
      <c r="F6" s="8">
        <f t="shared" si="1"/>
        <v>3138.87</v>
      </c>
      <c r="J6" s="8">
        <v>39.49</v>
      </c>
      <c r="K6" s="8">
        <v>34.75</v>
      </c>
      <c r="L6" s="8">
        <v>27.24</v>
      </c>
      <c r="M6" s="8">
        <v>27.98</v>
      </c>
      <c r="N6" s="8">
        <f t="shared" si="0"/>
        <v>32.365000000000002</v>
      </c>
      <c r="O6" s="8">
        <f t="shared" si="2"/>
        <v>5.0925000000000011</v>
      </c>
      <c r="U6" s="8"/>
      <c r="W6" s="11"/>
      <c r="X6" s="8"/>
    </row>
    <row r="7" spans="1:28" x14ac:dyDescent="0.45">
      <c r="B7">
        <v>5</v>
      </c>
      <c r="C7">
        <v>5</v>
      </c>
      <c r="D7" s="8">
        <v>247.52</v>
      </c>
      <c r="E7" s="8">
        <v>4148.2299999999996</v>
      </c>
      <c r="F7" s="8">
        <f t="shared" si="1"/>
        <v>3921.3399999999997</v>
      </c>
      <c r="J7" s="8">
        <v>43.93</v>
      </c>
      <c r="K7" s="8">
        <v>38.58</v>
      </c>
      <c r="L7" s="8">
        <v>30.48</v>
      </c>
      <c r="M7" s="8">
        <v>32.229999999999997</v>
      </c>
      <c r="N7" s="8">
        <f t="shared" si="0"/>
        <v>36.305</v>
      </c>
      <c r="O7" s="8">
        <f t="shared" si="2"/>
        <v>3.9399999999999977</v>
      </c>
      <c r="U7" s="8"/>
      <c r="W7" s="11"/>
      <c r="X7" s="8"/>
    </row>
    <row r="8" spans="1:28" x14ac:dyDescent="0.45">
      <c r="B8">
        <v>6</v>
      </c>
      <c r="C8">
        <v>6</v>
      </c>
      <c r="D8" s="8">
        <v>269.89</v>
      </c>
      <c r="E8" s="8">
        <v>4829.16</v>
      </c>
      <c r="F8" s="8">
        <f t="shared" si="1"/>
        <v>4581.6399999999994</v>
      </c>
      <c r="J8" s="8">
        <v>47.5</v>
      </c>
      <c r="K8" s="8">
        <v>42.06</v>
      </c>
      <c r="L8" s="8">
        <v>32.04</v>
      </c>
      <c r="M8" s="8">
        <v>35.72</v>
      </c>
      <c r="N8" s="8">
        <f t="shared" si="0"/>
        <v>39.33</v>
      </c>
      <c r="O8" s="8">
        <f t="shared" si="2"/>
        <v>3.0249999999999986</v>
      </c>
      <c r="U8" s="8"/>
      <c r="W8" s="11"/>
      <c r="X8" s="8"/>
    </row>
    <row r="9" spans="1:28" x14ac:dyDescent="0.45">
      <c r="A9" t="s">
        <v>11</v>
      </c>
      <c r="B9">
        <v>7</v>
      </c>
      <c r="C9">
        <v>7</v>
      </c>
      <c r="D9" s="8">
        <v>280.74383999999998</v>
      </c>
      <c r="E9" s="8">
        <v>5225.2800000000007</v>
      </c>
      <c r="F9" s="8">
        <f t="shared" si="1"/>
        <v>4955.3900000000003</v>
      </c>
      <c r="J9" s="8">
        <v>49.1</v>
      </c>
      <c r="K9" s="8">
        <v>44.5</v>
      </c>
      <c r="L9" s="8">
        <v>33.090000000000003</v>
      </c>
      <c r="M9" s="8">
        <v>37.200000000000003</v>
      </c>
      <c r="N9" s="8">
        <f t="shared" si="0"/>
        <v>40.972499999999997</v>
      </c>
      <c r="O9" s="8">
        <f t="shared" si="2"/>
        <v>1.6424999999999983</v>
      </c>
      <c r="U9" s="8"/>
      <c r="W9" s="11"/>
      <c r="X9" s="8"/>
    </row>
    <row r="10" spans="1:28" x14ac:dyDescent="0.45">
      <c r="B10">
        <v>8</v>
      </c>
      <c r="C10">
        <v>8</v>
      </c>
      <c r="D10" s="8">
        <v>291.90160800000001</v>
      </c>
      <c r="E10" s="8">
        <v>5680.3200000000006</v>
      </c>
      <c r="F10" s="8">
        <f t="shared" si="1"/>
        <v>5399.5761600000005</v>
      </c>
      <c r="J10" s="8">
        <v>50.1</v>
      </c>
      <c r="K10" s="8">
        <v>46.4</v>
      </c>
      <c r="L10" s="8">
        <v>34.56</v>
      </c>
      <c r="M10" s="8">
        <v>38.85</v>
      </c>
      <c r="N10" s="8">
        <f t="shared" si="0"/>
        <v>42.477499999999999</v>
      </c>
      <c r="O10" s="8">
        <f t="shared" si="2"/>
        <v>1.5050000000000026</v>
      </c>
      <c r="U10" s="8"/>
      <c r="W10" s="11"/>
      <c r="X10" s="8"/>
    </row>
    <row r="11" spans="1:28" x14ac:dyDescent="0.45">
      <c r="A11" t="s">
        <v>18</v>
      </c>
      <c r="B11">
        <v>9</v>
      </c>
      <c r="C11">
        <v>9</v>
      </c>
      <c r="D11" s="8">
        <v>298.54028</v>
      </c>
      <c r="E11" s="8">
        <v>5952.7999999999993</v>
      </c>
      <c r="F11" s="8">
        <f t="shared" si="1"/>
        <v>5660.8983919999991</v>
      </c>
      <c r="J11" s="8">
        <v>51.2</v>
      </c>
      <c r="K11" s="8">
        <v>47.7</v>
      </c>
      <c r="L11" s="8">
        <v>35.409999999999997</v>
      </c>
      <c r="M11" s="8">
        <v>39.9</v>
      </c>
      <c r="N11" s="8">
        <f t="shared" si="0"/>
        <v>43.552500000000002</v>
      </c>
      <c r="O11" s="8">
        <f t="shared" si="2"/>
        <v>1.0750000000000028</v>
      </c>
      <c r="U11" s="8"/>
      <c r="W11" s="11"/>
      <c r="X11" s="8"/>
    </row>
    <row r="12" spans="1:28" x14ac:dyDescent="0.45">
      <c r="B12">
        <v>10</v>
      </c>
      <c r="C12">
        <v>10</v>
      </c>
      <c r="D12" s="8">
        <v>306.97859199999999</v>
      </c>
      <c r="E12" s="8">
        <v>6304</v>
      </c>
      <c r="F12" s="8">
        <f t="shared" si="1"/>
        <v>6005.4597199999998</v>
      </c>
      <c r="J12" s="8">
        <v>52.8</v>
      </c>
      <c r="K12" s="8">
        <v>49.2</v>
      </c>
      <c r="L12" s="8">
        <v>36.54</v>
      </c>
      <c r="M12" s="8">
        <v>41.2</v>
      </c>
      <c r="N12" s="8">
        <f t="shared" si="0"/>
        <v>44.935000000000002</v>
      </c>
      <c r="O12" s="8">
        <f t="shared" si="2"/>
        <v>1.3825000000000003</v>
      </c>
      <c r="U12" s="8"/>
      <c r="W12" s="11"/>
      <c r="X12" s="8"/>
    </row>
    <row r="13" spans="1:28" x14ac:dyDescent="0.45">
      <c r="A13" t="s">
        <v>53</v>
      </c>
      <c r="B13">
        <v>11</v>
      </c>
      <c r="D13" s="8">
        <v>310.29792800000001</v>
      </c>
      <c r="E13" s="8">
        <v>6557.7599999999993</v>
      </c>
      <c r="F13" s="8">
        <f t="shared" si="1"/>
        <v>6250.7814079999989</v>
      </c>
      <c r="J13" s="8">
        <v>53.9</v>
      </c>
      <c r="K13" s="8">
        <v>50.2</v>
      </c>
      <c r="L13" s="8">
        <v>37.15</v>
      </c>
      <c r="M13" s="8">
        <v>41.6</v>
      </c>
      <c r="N13" s="8">
        <f t="shared" si="0"/>
        <v>45.712499999999999</v>
      </c>
      <c r="O13" s="8">
        <f t="shared" si="2"/>
        <v>0.77749999999999631</v>
      </c>
      <c r="U13" s="8"/>
      <c r="W13" s="11"/>
      <c r="X13" s="8"/>
    </row>
    <row r="14" spans="1:28" x14ac:dyDescent="0.45">
      <c r="A14" t="s">
        <v>53</v>
      </c>
      <c r="B14">
        <v>12</v>
      </c>
      <c r="C14">
        <v>11</v>
      </c>
      <c r="D14" s="8">
        <v>317.14999999999998</v>
      </c>
      <c r="E14" s="8">
        <v>6637.17</v>
      </c>
      <c r="F14" s="8">
        <f t="shared" si="1"/>
        <v>6326.8720720000001</v>
      </c>
      <c r="J14" s="8">
        <v>54.5</v>
      </c>
      <c r="K14" s="8">
        <v>50.6</v>
      </c>
      <c r="L14" s="8">
        <v>37.39</v>
      </c>
      <c r="M14" s="8">
        <v>41.8</v>
      </c>
      <c r="N14" s="8">
        <f t="shared" si="0"/>
        <v>46.072500000000005</v>
      </c>
      <c r="O14" s="8">
        <f t="shared" si="2"/>
        <v>0.36000000000000654</v>
      </c>
      <c r="U14" s="8"/>
      <c r="W14" s="11"/>
      <c r="X14" s="8"/>
    </row>
    <row r="15" spans="1:28" x14ac:dyDescent="0.45">
      <c r="B15" t="s">
        <v>12</v>
      </c>
      <c r="C15" t="s">
        <v>12</v>
      </c>
      <c r="D15">
        <v>314.36</v>
      </c>
      <c r="E15">
        <v>6727.43</v>
      </c>
      <c r="F15" s="8">
        <f t="shared" si="1"/>
        <v>6410.2800000000007</v>
      </c>
      <c r="G15" t="s">
        <v>19</v>
      </c>
      <c r="H15" s="11">
        <v>9.6000000000000002E-2</v>
      </c>
      <c r="I15">
        <v>5.5</v>
      </c>
      <c r="J15" s="8">
        <v>54.6</v>
      </c>
      <c r="K15" s="8">
        <v>50.9</v>
      </c>
      <c r="L15" s="8">
        <v>37.72</v>
      </c>
      <c r="M15" s="8">
        <v>42.2</v>
      </c>
      <c r="N15" s="8">
        <f t="shared" si="0"/>
        <v>46.355000000000004</v>
      </c>
      <c r="O15" s="8"/>
      <c r="U15" s="8"/>
      <c r="W15" s="11"/>
      <c r="X15" s="8"/>
    </row>
    <row r="16" spans="1:28" x14ac:dyDescent="0.45">
      <c r="T16" s="8"/>
      <c r="V16" s="11"/>
      <c r="W16" s="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DE14-83AA-4404-8EA0-BA0BBA9A2C0E}">
  <dimension ref="A1:O21"/>
  <sheetViews>
    <sheetView zoomScaleNormal="100" workbookViewId="0">
      <selection activeCell="I4" sqref="I4"/>
    </sheetView>
  </sheetViews>
  <sheetFormatPr defaultRowHeight="14.25" x14ac:dyDescent="0.45"/>
  <cols>
    <col min="1" max="1" width="9.9296875" bestFit="1" customWidth="1"/>
    <col min="2" max="2" width="15.6640625" customWidth="1"/>
    <col min="3" max="3" width="15.3984375" customWidth="1"/>
    <col min="5" max="5" width="13.3984375" customWidth="1"/>
    <col min="6" max="6" width="20.53125" customWidth="1"/>
    <col min="7" max="7" width="17.73046875" bestFit="1" customWidth="1"/>
    <col min="8" max="8" width="11.53125" customWidth="1"/>
    <col min="9" max="9" width="15.6640625" customWidth="1"/>
    <col min="10" max="10" width="11.53125" customWidth="1"/>
    <col min="11" max="11" width="16.53125" customWidth="1"/>
    <col min="12" max="12" width="15.6640625" customWidth="1"/>
    <col min="13" max="13" width="15.53125" customWidth="1"/>
    <col min="15" max="15" width="17"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x14ac:dyDescent="0.45">
      <c r="A2" s="5"/>
      <c r="B2" t="s">
        <v>10</v>
      </c>
      <c r="C2" t="s">
        <v>10</v>
      </c>
      <c r="D2">
        <v>282.10000000000002</v>
      </c>
      <c r="E2">
        <v>5274.73</v>
      </c>
      <c r="J2">
        <v>49.87</v>
      </c>
      <c r="K2">
        <v>45.07</v>
      </c>
      <c r="L2">
        <v>32.869999999999997</v>
      </c>
      <c r="M2">
        <v>37.369999999999997</v>
      </c>
      <c r="N2" s="8">
        <f>AVERAGE(J2:M2)</f>
        <v>41.295000000000002</v>
      </c>
    </row>
    <row r="3" spans="1:15" ht="14.95" customHeight="1" x14ac:dyDescent="0.45">
      <c r="A3" s="14"/>
      <c r="B3">
        <v>1</v>
      </c>
      <c r="C3">
        <v>1</v>
      </c>
      <c r="D3">
        <v>202.3</v>
      </c>
      <c r="E3">
        <v>2809.2</v>
      </c>
      <c r="J3">
        <v>37.299999999999997</v>
      </c>
      <c r="K3">
        <v>24.88</v>
      </c>
      <c r="L3">
        <v>33.5</v>
      </c>
      <c r="M3">
        <v>17.23</v>
      </c>
      <c r="N3" s="8">
        <f t="shared" ref="N3:N20" si="0">AVERAGE(J3:M3)</f>
        <v>28.227499999999999</v>
      </c>
    </row>
    <row r="4" spans="1:15" x14ac:dyDescent="0.45">
      <c r="A4" s="14"/>
      <c r="B4">
        <v>2</v>
      </c>
      <c r="C4">
        <v>2</v>
      </c>
      <c r="D4">
        <v>205.72</v>
      </c>
      <c r="E4">
        <v>2904</v>
      </c>
      <c r="F4">
        <f>E4-E3</f>
        <v>94.800000000000182</v>
      </c>
      <c r="J4">
        <v>38.28</v>
      </c>
      <c r="K4">
        <v>25.31</v>
      </c>
      <c r="L4">
        <v>33.76</v>
      </c>
      <c r="M4">
        <v>17.78</v>
      </c>
      <c r="N4" s="8">
        <f t="shared" si="0"/>
        <v>28.782499999999999</v>
      </c>
      <c r="O4" s="8">
        <f>N4-N3</f>
        <v>0.55499999999999972</v>
      </c>
    </row>
    <row r="5" spans="1:15" x14ac:dyDescent="0.45">
      <c r="A5" s="14"/>
      <c r="B5">
        <v>3</v>
      </c>
      <c r="C5">
        <v>3</v>
      </c>
      <c r="D5">
        <v>212.75</v>
      </c>
      <c r="E5">
        <v>3100.72</v>
      </c>
      <c r="F5">
        <f t="shared" ref="F5:F19" si="1">E5-E4</f>
        <v>196.7199999999998</v>
      </c>
      <c r="J5">
        <v>38.96</v>
      </c>
      <c r="K5">
        <v>27.15</v>
      </c>
      <c r="L5">
        <v>34.51</v>
      </c>
      <c r="M5">
        <v>18.8</v>
      </c>
      <c r="N5" s="8">
        <f t="shared" si="0"/>
        <v>29.855</v>
      </c>
      <c r="O5" s="8">
        <f t="shared" ref="O5:O19" si="2">N5-N4</f>
        <v>1.0725000000000016</v>
      </c>
    </row>
    <row r="6" spans="1:15" x14ac:dyDescent="0.45">
      <c r="A6" s="14"/>
      <c r="B6">
        <v>4</v>
      </c>
      <c r="C6">
        <v>4</v>
      </c>
      <c r="D6">
        <v>220.29</v>
      </c>
      <c r="E6">
        <v>3320.34</v>
      </c>
      <c r="F6">
        <f t="shared" si="1"/>
        <v>219.62000000000035</v>
      </c>
      <c r="J6">
        <v>40.32</v>
      </c>
      <c r="K6">
        <v>29.16</v>
      </c>
      <c r="L6">
        <v>34.700000000000003</v>
      </c>
      <c r="M6">
        <v>20.56</v>
      </c>
      <c r="N6" s="8">
        <f t="shared" si="0"/>
        <v>31.185000000000002</v>
      </c>
      <c r="O6" s="8">
        <f t="shared" si="2"/>
        <v>1.3300000000000018</v>
      </c>
    </row>
    <row r="7" spans="1:15" x14ac:dyDescent="0.45">
      <c r="A7" s="14"/>
      <c r="B7">
        <v>5</v>
      </c>
      <c r="C7">
        <v>5</v>
      </c>
      <c r="D7">
        <v>242.83</v>
      </c>
      <c r="E7">
        <v>4015.21</v>
      </c>
      <c r="F7">
        <f t="shared" si="1"/>
        <v>694.86999999999989</v>
      </c>
      <c r="J7">
        <v>47.5</v>
      </c>
      <c r="K7">
        <v>31.51</v>
      </c>
      <c r="L7">
        <v>35.65</v>
      </c>
      <c r="M7">
        <v>25.24</v>
      </c>
      <c r="N7" s="8">
        <f t="shared" si="0"/>
        <v>34.975000000000001</v>
      </c>
      <c r="O7" s="8">
        <f t="shared" si="2"/>
        <v>3.7899999999999991</v>
      </c>
    </row>
    <row r="8" spans="1:15" x14ac:dyDescent="0.45">
      <c r="A8" s="14" t="s">
        <v>11</v>
      </c>
      <c r="B8">
        <v>6</v>
      </c>
      <c r="C8">
        <v>6</v>
      </c>
      <c r="D8">
        <v>245.59</v>
      </c>
      <c r="E8">
        <v>4104.58</v>
      </c>
      <c r="F8">
        <f t="shared" si="1"/>
        <v>89.369999999999891</v>
      </c>
      <c r="J8">
        <v>47.9</v>
      </c>
      <c r="K8">
        <v>32</v>
      </c>
      <c r="L8">
        <v>36.049999999999997</v>
      </c>
      <c r="M8">
        <v>25.53</v>
      </c>
      <c r="N8" s="8">
        <f t="shared" si="0"/>
        <v>35.370000000000005</v>
      </c>
      <c r="O8" s="8">
        <f t="shared" si="2"/>
        <v>0.39500000000000313</v>
      </c>
    </row>
    <row r="9" spans="1:15" x14ac:dyDescent="0.45">
      <c r="A9" s="14"/>
      <c r="B9">
        <v>7</v>
      </c>
      <c r="C9">
        <v>7</v>
      </c>
      <c r="D9">
        <v>255.12</v>
      </c>
      <c r="E9">
        <v>4447.47</v>
      </c>
      <c r="F9">
        <f t="shared" si="1"/>
        <v>342.89000000000033</v>
      </c>
      <c r="J9">
        <v>50.02</v>
      </c>
      <c r="K9">
        <v>34.229999999999997</v>
      </c>
      <c r="L9">
        <v>36.380000000000003</v>
      </c>
      <c r="M9">
        <v>27.53</v>
      </c>
      <c r="N9" s="8">
        <f t="shared" si="0"/>
        <v>37.04</v>
      </c>
      <c r="O9" s="8">
        <f t="shared" si="2"/>
        <v>1.6699999999999946</v>
      </c>
    </row>
    <row r="10" spans="1:15" x14ac:dyDescent="0.45">
      <c r="A10" s="14" t="s">
        <v>56</v>
      </c>
      <c r="B10">
        <v>8</v>
      </c>
      <c r="C10">
        <v>8</v>
      </c>
      <c r="D10">
        <v>264.94</v>
      </c>
      <c r="E10">
        <v>4821.1000000000004</v>
      </c>
      <c r="F10">
        <f t="shared" si="1"/>
        <v>373.63000000000011</v>
      </c>
      <c r="J10">
        <v>52.41</v>
      </c>
      <c r="K10">
        <v>35.630000000000003</v>
      </c>
      <c r="L10">
        <v>37.5</v>
      </c>
      <c r="M10">
        <v>28.28</v>
      </c>
      <c r="N10" s="8">
        <f t="shared" si="0"/>
        <v>38.454999999999998</v>
      </c>
      <c r="O10" s="8">
        <f t="shared" si="2"/>
        <v>1.4149999999999991</v>
      </c>
    </row>
    <row r="11" spans="1:15" x14ac:dyDescent="0.45">
      <c r="A11" s="14" t="s">
        <v>56</v>
      </c>
      <c r="B11">
        <v>9</v>
      </c>
      <c r="C11">
        <v>9</v>
      </c>
      <c r="D11">
        <v>277.13</v>
      </c>
      <c r="E11">
        <v>5277.52</v>
      </c>
      <c r="F11">
        <f t="shared" si="1"/>
        <v>456.42000000000007</v>
      </c>
      <c r="J11">
        <v>54.5</v>
      </c>
      <c r="K11">
        <v>38.06</v>
      </c>
      <c r="L11">
        <v>38.659999999999997</v>
      </c>
      <c r="M11">
        <v>30.3</v>
      </c>
      <c r="N11" s="8">
        <f t="shared" si="0"/>
        <v>40.380000000000003</v>
      </c>
      <c r="O11" s="8">
        <f t="shared" si="2"/>
        <v>1.9250000000000043</v>
      </c>
    </row>
    <row r="12" spans="1:15" x14ac:dyDescent="0.45">
      <c r="A12" s="14" t="s">
        <v>56</v>
      </c>
      <c r="B12">
        <v>10</v>
      </c>
      <c r="C12">
        <v>10</v>
      </c>
      <c r="D12">
        <v>312.45999999999998</v>
      </c>
      <c r="E12">
        <v>6693.33</v>
      </c>
      <c r="F12">
        <f t="shared" si="1"/>
        <v>1415.8099999999995</v>
      </c>
      <c r="J12">
        <v>59.42</v>
      </c>
      <c r="K12">
        <v>46.22</v>
      </c>
      <c r="L12">
        <v>41.76</v>
      </c>
      <c r="M12">
        <v>36.29</v>
      </c>
      <c r="N12" s="8">
        <f t="shared" si="0"/>
        <v>45.922499999999999</v>
      </c>
      <c r="O12" s="8">
        <f t="shared" si="2"/>
        <v>5.5424999999999969</v>
      </c>
    </row>
    <row r="13" spans="1:15" x14ac:dyDescent="0.45">
      <c r="A13" t="s">
        <v>53</v>
      </c>
      <c r="B13">
        <v>11</v>
      </c>
      <c r="D13">
        <v>350.2</v>
      </c>
      <c r="E13">
        <v>8387.74</v>
      </c>
      <c r="F13">
        <f t="shared" si="1"/>
        <v>1694.4099999999999</v>
      </c>
      <c r="J13">
        <v>64.89</v>
      </c>
      <c r="K13">
        <v>54.9</v>
      </c>
      <c r="L13">
        <v>44.43</v>
      </c>
      <c r="M13">
        <v>43.23</v>
      </c>
      <c r="N13" s="8">
        <f t="shared" si="0"/>
        <v>51.862499999999997</v>
      </c>
      <c r="O13" s="8">
        <f t="shared" si="2"/>
        <v>5.9399999999999977</v>
      </c>
    </row>
    <row r="14" spans="1:15" x14ac:dyDescent="0.45">
      <c r="A14" s="14" t="s">
        <v>53</v>
      </c>
      <c r="B14">
        <v>12</v>
      </c>
      <c r="D14">
        <v>353.86</v>
      </c>
      <c r="E14">
        <v>8554.74</v>
      </c>
      <c r="F14">
        <f t="shared" si="1"/>
        <v>167</v>
      </c>
      <c r="J14">
        <v>65.42</v>
      </c>
      <c r="K14">
        <v>55.66</v>
      </c>
      <c r="L14">
        <v>44.72</v>
      </c>
      <c r="M14">
        <v>43.76</v>
      </c>
      <c r="N14" s="8">
        <f t="shared" si="0"/>
        <v>52.39</v>
      </c>
      <c r="O14" s="8">
        <f t="shared" si="2"/>
        <v>0.52750000000000341</v>
      </c>
    </row>
    <row r="15" spans="1:15" x14ac:dyDescent="0.45">
      <c r="A15" s="14" t="s">
        <v>53</v>
      </c>
      <c r="B15">
        <v>13</v>
      </c>
      <c r="C15">
        <v>11</v>
      </c>
      <c r="D15">
        <v>355.7</v>
      </c>
      <c r="E15">
        <v>8654.1299999999992</v>
      </c>
      <c r="F15">
        <f t="shared" si="1"/>
        <v>99.389999999999418</v>
      </c>
      <c r="J15">
        <v>65.75</v>
      </c>
      <c r="K15">
        <v>55.86</v>
      </c>
      <c r="L15">
        <v>44.93</v>
      </c>
      <c r="M15">
        <v>44.25</v>
      </c>
      <c r="N15" s="8">
        <f t="shared" si="0"/>
        <v>52.697499999999998</v>
      </c>
      <c r="O15" s="8">
        <f t="shared" si="2"/>
        <v>0.30749999999999744</v>
      </c>
    </row>
    <row r="16" spans="1:15" x14ac:dyDescent="0.45">
      <c r="A16" t="s">
        <v>56</v>
      </c>
      <c r="B16">
        <v>14</v>
      </c>
      <c r="C16">
        <v>12</v>
      </c>
      <c r="D16">
        <v>371.22</v>
      </c>
      <c r="E16">
        <v>9426.9699999999993</v>
      </c>
      <c r="F16">
        <f t="shared" si="1"/>
        <v>772.84000000000015</v>
      </c>
      <c r="J16">
        <v>67.36</v>
      </c>
      <c r="K16">
        <v>57.32</v>
      </c>
      <c r="L16">
        <v>46.67</v>
      </c>
      <c r="M16">
        <v>48.04</v>
      </c>
      <c r="N16" s="8">
        <f t="shared" si="0"/>
        <v>54.847500000000004</v>
      </c>
      <c r="O16" s="8">
        <f t="shared" si="2"/>
        <v>2.1500000000000057</v>
      </c>
    </row>
    <row r="17" spans="1:15" x14ac:dyDescent="0.45">
      <c r="B17">
        <v>15</v>
      </c>
      <c r="C17">
        <v>13</v>
      </c>
      <c r="D17">
        <v>386.86</v>
      </c>
      <c r="E17">
        <v>10251.629999999999</v>
      </c>
      <c r="F17">
        <f t="shared" si="1"/>
        <v>824.65999999999985</v>
      </c>
      <c r="J17">
        <v>69.8</v>
      </c>
      <c r="K17">
        <v>61.45</v>
      </c>
      <c r="L17">
        <v>47.76</v>
      </c>
      <c r="M17">
        <v>50.23</v>
      </c>
      <c r="N17" s="8">
        <f t="shared" si="0"/>
        <v>57.309999999999995</v>
      </c>
      <c r="O17" s="8">
        <f t="shared" si="2"/>
        <v>2.4624999999999915</v>
      </c>
    </row>
    <row r="18" spans="1:15" x14ac:dyDescent="0.45">
      <c r="A18" t="s">
        <v>53</v>
      </c>
      <c r="B18">
        <v>16</v>
      </c>
      <c r="D18">
        <v>420.63</v>
      </c>
      <c r="E18">
        <v>12189.03</v>
      </c>
      <c r="F18">
        <f t="shared" si="1"/>
        <v>1937.4000000000015</v>
      </c>
      <c r="J18">
        <v>73.349999999999994</v>
      </c>
      <c r="K18">
        <v>67.52</v>
      </c>
      <c r="L18">
        <v>51.59</v>
      </c>
      <c r="M18">
        <v>56.66</v>
      </c>
      <c r="N18" s="8">
        <f t="shared" si="0"/>
        <v>62.28</v>
      </c>
      <c r="O18" s="8">
        <f t="shared" si="2"/>
        <v>4.970000000000006</v>
      </c>
    </row>
    <row r="19" spans="1:15" x14ac:dyDescent="0.45">
      <c r="A19" t="s">
        <v>53</v>
      </c>
      <c r="B19">
        <v>17</v>
      </c>
      <c r="C19">
        <v>14</v>
      </c>
      <c r="D19">
        <v>422.84</v>
      </c>
      <c r="E19">
        <v>12332.82</v>
      </c>
      <c r="F19">
        <f t="shared" si="1"/>
        <v>143.78999999999905</v>
      </c>
      <c r="J19">
        <v>73.73</v>
      </c>
      <c r="K19">
        <v>67.67</v>
      </c>
      <c r="L19">
        <v>51.95</v>
      </c>
      <c r="M19">
        <v>57.21</v>
      </c>
      <c r="N19" s="8">
        <f t="shared" si="0"/>
        <v>62.640000000000008</v>
      </c>
      <c r="O19" s="8">
        <f t="shared" si="2"/>
        <v>0.36000000000000654</v>
      </c>
    </row>
    <row r="20" spans="1:15" x14ac:dyDescent="0.45">
      <c r="B20" t="s">
        <v>12</v>
      </c>
      <c r="C20" t="s">
        <v>12</v>
      </c>
      <c r="D20">
        <v>440.32</v>
      </c>
      <c r="E20">
        <v>13195.34</v>
      </c>
      <c r="G20" t="s">
        <v>20</v>
      </c>
      <c r="H20">
        <v>8.4000000000000005E-2</v>
      </c>
      <c r="I20" s="8">
        <f>DEGREES(H20)</f>
        <v>4.8128454790989155</v>
      </c>
      <c r="J20">
        <v>75.56</v>
      </c>
      <c r="K20">
        <v>71.319999999999993</v>
      </c>
      <c r="L20">
        <v>53</v>
      </c>
      <c r="M20">
        <v>59.42</v>
      </c>
      <c r="N20" s="8">
        <f t="shared" si="0"/>
        <v>64.825000000000003</v>
      </c>
      <c r="O20" s="8"/>
    </row>
    <row r="21" spans="1:15" x14ac:dyDescent="0.45">
      <c r="O21" s="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0EE70-D2AE-4856-B456-AC1964D6C0AE}">
  <dimension ref="A1:O18"/>
  <sheetViews>
    <sheetView workbookViewId="0">
      <selection activeCell="I2" sqref="I2"/>
    </sheetView>
  </sheetViews>
  <sheetFormatPr defaultRowHeight="14.25" x14ac:dyDescent="0.45"/>
  <cols>
    <col min="1" max="1" width="11" customWidth="1"/>
    <col min="2" max="2" width="20.3984375" customWidth="1"/>
    <col min="3" max="3" width="14.86328125" bestFit="1" customWidth="1"/>
    <col min="5" max="5" width="14.3984375" customWidth="1"/>
    <col min="6" max="6" width="14" customWidth="1"/>
    <col min="7" max="7" width="11.1328125" customWidth="1"/>
    <col min="8" max="8" width="12.33203125" customWidth="1"/>
    <col min="9" max="9" width="14" customWidth="1"/>
    <col min="10" max="10" width="13.53125" customWidth="1"/>
    <col min="11" max="11" width="15.53125" customWidth="1"/>
    <col min="12" max="12" width="17.86328125" customWidth="1"/>
    <col min="13" max="13" width="18" customWidth="1"/>
    <col min="15" max="15" width="14"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ht="28.5" x14ac:dyDescent="0.45">
      <c r="B2" s="6" t="s">
        <v>10</v>
      </c>
      <c r="C2" s="6" t="s">
        <v>10</v>
      </c>
      <c r="D2" s="6">
        <v>296.56</v>
      </c>
      <c r="E2" s="6">
        <v>5515.37</v>
      </c>
      <c r="F2" s="6"/>
      <c r="G2" s="6"/>
      <c r="H2" s="6"/>
      <c r="I2" s="6"/>
      <c r="J2" s="6">
        <v>56.44</v>
      </c>
      <c r="K2" s="6">
        <v>46.03</v>
      </c>
      <c r="L2" s="6">
        <v>32.74</v>
      </c>
      <c r="M2" s="6">
        <v>30.07</v>
      </c>
      <c r="N2" s="6"/>
      <c r="O2" s="6"/>
    </row>
    <row r="3" spans="1:15" x14ac:dyDescent="0.45">
      <c r="A3" t="s">
        <v>53</v>
      </c>
      <c r="B3">
        <v>1</v>
      </c>
      <c r="D3">
        <v>302.72000000000003</v>
      </c>
      <c r="E3">
        <v>5956.26</v>
      </c>
      <c r="J3">
        <v>61.03</v>
      </c>
      <c r="K3">
        <v>45.46</v>
      </c>
      <c r="L3">
        <v>35.14</v>
      </c>
      <c r="M3">
        <v>34.74</v>
      </c>
      <c r="N3" s="8">
        <f>AVERAGE(J3:M3)</f>
        <v>44.092500000000001</v>
      </c>
    </row>
    <row r="4" spans="1:15" x14ac:dyDescent="0.45">
      <c r="A4" t="s">
        <v>53</v>
      </c>
      <c r="B4">
        <v>2</v>
      </c>
      <c r="C4">
        <v>1</v>
      </c>
      <c r="D4">
        <v>305.27999999999997</v>
      </c>
      <c r="E4">
        <v>6051.12</v>
      </c>
      <c r="F4">
        <f>E4-E3</f>
        <v>94.859999999999673</v>
      </c>
      <c r="J4">
        <v>61.67</v>
      </c>
      <c r="K4">
        <v>45.84</v>
      </c>
      <c r="L4">
        <v>35.39</v>
      </c>
      <c r="M4">
        <v>34.92</v>
      </c>
      <c r="N4" s="8">
        <f t="shared" ref="N4:N18" si="0">AVERAGE(J4:M4)</f>
        <v>44.454999999999998</v>
      </c>
      <c r="O4" s="8">
        <f>N4-N3</f>
        <v>0.36249999999999716</v>
      </c>
    </row>
    <row r="5" spans="1:15" x14ac:dyDescent="0.45">
      <c r="A5" s="14" t="s">
        <v>53</v>
      </c>
      <c r="B5">
        <v>3</v>
      </c>
      <c r="D5">
        <v>313.93</v>
      </c>
      <c r="E5">
        <v>6448.44</v>
      </c>
      <c r="F5">
        <f t="shared" ref="F5:F17" si="1">E5-E4</f>
        <v>397.31999999999971</v>
      </c>
      <c r="J5">
        <v>62.85</v>
      </c>
      <c r="K5">
        <v>47.11</v>
      </c>
      <c r="L5">
        <v>36.47</v>
      </c>
      <c r="M5">
        <v>37.049999999999997</v>
      </c>
      <c r="N5" s="8">
        <f t="shared" si="0"/>
        <v>45.870000000000005</v>
      </c>
      <c r="O5" s="8">
        <f t="shared" ref="O5:O17" si="2">N5-N4</f>
        <v>1.4150000000000063</v>
      </c>
    </row>
    <row r="6" spans="1:15" x14ac:dyDescent="0.45">
      <c r="A6" s="14" t="s">
        <v>53</v>
      </c>
      <c r="B6">
        <v>4</v>
      </c>
      <c r="D6">
        <v>317.16000000000003</v>
      </c>
      <c r="E6">
        <v>6581.91</v>
      </c>
      <c r="F6">
        <f t="shared" si="1"/>
        <v>133.47000000000025</v>
      </c>
      <c r="J6">
        <v>63.23</v>
      </c>
      <c r="K6">
        <v>48.14</v>
      </c>
      <c r="L6">
        <v>36.64</v>
      </c>
      <c r="M6">
        <v>37.49</v>
      </c>
      <c r="N6" s="8">
        <f t="shared" si="0"/>
        <v>46.375</v>
      </c>
      <c r="O6" s="8">
        <f t="shared" si="2"/>
        <v>0.50499999999999545</v>
      </c>
    </row>
    <row r="7" spans="1:15" x14ac:dyDescent="0.45">
      <c r="A7" s="14" t="s">
        <v>53</v>
      </c>
      <c r="B7">
        <v>5</v>
      </c>
      <c r="C7">
        <v>2</v>
      </c>
      <c r="D7">
        <v>321.57</v>
      </c>
      <c r="E7">
        <v>6732.76</v>
      </c>
      <c r="F7">
        <f t="shared" si="1"/>
        <v>150.85000000000036</v>
      </c>
      <c r="J7">
        <v>64.48</v>
      </c>
      <c r="K7">
        <v>49.03</v>
      </c>
      <c r="L7">
        <v>37</v>
      </c>
      <c r="M7">
        <v>37.65</v>
      </c>
      <c r="N7" s="8">
        <f t="shared" si="0"/>
        <v>47.04</v>
      </c>
      <c r="O7" s="8">
        <f t="shared" si="2"/>
        <v>0.66499999999999915</v>
      </c>
    </row>
    <row r="8" spans="1:15" x14ac:dyDescent="0.45">
      <c r="A8" t="s">
        <v>53</v>
      </c>
      <c r="B8">
        <v>6</v>
      </c>
      <c r="D8">
        <v>351.14</v>
      </c>
      <c r="E8">
        <v>8053.07</v>
      </c>
      <c r="F8">
        <f t="shared" si="1"/>
        <v>1320.3099999999995</v>
      </c>
      <c r="J8">
        <v>69.3</v>
      </c>
      <c r="K8">
        <v>54.88</v>
      </c>
      <c r="L8">
        <v>40.4</v>
      </c>
      <c r="M8">
        <v>40.96</v>
      </c>
      <c r="N8" s="8">
        <f t="shared" si="0"/>
        <v>51.385000000000005</v>
      </c>
      <c r="O8" s="8">
        <f t="shared" si="2"/>
        <v>4.345000000000006</v>
      </c>
    </row>
    <row r="9" spans="1:15" x14ac:dyDescent="0.45">
      <c r="A9" s="14" t="s">
        <v>53</v>
      </c>
      <c r="B9">
        <v>7</v>
      </c>
      <c r="C9">
        <v>3</v>
      </c>
      <c r="D9">
        <v>353.92</v>
      </c>
      <c r="E9">
        <v>8157.58</v>
      </c>
      <c r="F9">
        <f t="shared" si="1"/>
        <v>104.51000000000022</v>
      </c>
      <c r="J9">
        <v>69.75</v>
      </c>
      <c r="K9">
        <v>55.32</v>
      </c>
      <c r="L9">
        <v>40.619999999999997</v>
      </c>
      <c r="M9">
        <v>41.25</v>
      </c>
      <c r="N9" s="8">
        <f t="shared" si="0"/>
        <v>51.734999999999999</v>
      </c>
      <c r="O9" s="8">
        <f t="shared" si="2"/>
        <v>0.34999999999999432</v>
      </c>
    </row>
    <row r="10" spans="1:15" x14ac:dyDescent="0.45">
      <c r="B10">
        <v>8</v>
      </c>
      <c r="C10">
        <v>4</v>
      </c>
      <c r="D10">
        <v>393.95</v>
      </c>
      <c r="E10">
        <v>10277.81</v>
      </c>
      <c r="F10">
        <f t="shared" si="1"/>
        <v>2120.2299999999996</v>
      </c>
      <c r="J10">
        <v>75.709999999999994</v>
      </c>
      <c r="K10">
        <v>61.96</v>
      </c>
      <c r="L10">
        <v>44.71</v>
      </c>
      <c r="M10">
        <v>46.55</v>
      </c>
      <c r="N10" s="8">
        <f t="shared" si="0"/>
        <v>57.232500000000002</v>
      </c>
      <c r="O10" s="8">
        <f t="shared" si="2"/>
        <v>5.4975000000000023</v>
      </c>
    </row>
    <row r="11" spans="1:15" x14ac:dyDescent="0.45">
      <c r="A11" t="s">
        <v>53</v>
      </c>
      <c r="B11">
        <v>9</v>
      </c>
      <c r="D11">
        <v>425.45</v>
      </c>
      <c r="E11">
        <v>11907.31</v>
      </c>
      <c r="F11">
        <f t="shared" si="1"/>
        <v>1629.5</v>
      </c>
      <c r="J11">
        <v>79.52</v>
      </c>
      <c r="K11">
        <v>68.3</v>
      </c>
      <c r="L11">
        <v>47.87</v>
      </c>
      <c r="M11">
        <v>51.1</v>
      </c>
      <c r="N11" s="8">
        <f t="shared" si="0"/>
        <v>61.697499999999998</v>
      </c>
      <c r="O11" s="8">
        <f t="shared" si="2"/>
        <v>4.4649999999999963</v>
      </c>
    </row>
    <row r="12" spans="1:15" x14ac:dyDescent="0.45">
      <c r="A12" t="s">
        <v>53</v>
      </c>
      <c r="B12">
        <v>10</v>
      </c>
      <c r="C12">
        <v>5</v>
      </c>
      <c r="D12">
        <v>428.72</v>
      </c>
      <c r="E12">
        <v>12121.33</v>
      </c>
      <c r="F12">
        <f t="shared" si="1"/>
        <v>214.02000000000044</v>
      </c>
      <c r="J12">
        <v>80.069999999999993</v>
      </c>
      <c r="K12">
        <v>68.53</v>
      </c>
      <c r="L12">
        <v>48.82</v>
      </c>
      <c r="M12">
        <v>52</v>
      </c>
      <c r="N12" s="8">
        <f t="shared" si="0"/>
        <v>62.354999999999997</v>
      </c>
      <c r="O12" s="8">
        <f t="shared" si="2"/>
        <v>0.65749999999999886</v>
      </c>
    </row>
    <row r="13" spans="1:15" x14ac:dyDescent="0.45">
      <c r="A13" t="s">
        <v>53</v>
      </c>
      <c r="B13">
        <v>11</v>
      </c>
      <c r="D13">
        <v>458.6</v>
      </c>
      <c r="E13">
        <v>13719.11</v>
      </c>
      <c r="F13">
        <f t="shared" si="1"/>
        <v>1597.7800000000007</v>
      </c>
      <c r="J13">
        <v>82.09</v>
      </c>
      <c r="K13">
        <v>73</v>
      </c>
      <c r="L13">
        <v>51.63</v>
      </c>
      <c r="M13">
        <v>55.97</v>
      </c>
      <c r="N13" s="8">
        <f t="shared" si="0"/>
        <v>65.672499999999999</v>
      </c>
      <c r="O13" s="8">
        <f t="shared" si="2"/>
        <v>3.3175000000000026</v>
      </c>
    </row>
    <row r="14" spans="1:15" x14ac:dyDescent="0.45">
      <c r="A14" t="s">
        <v>53</v>
      </c>
      <c r="B14">
        <v>12</v>
      </c>
      <c r="C14">
        <v>6</v>
      </c>
      <c r="D14">
        <v>460.82</v>
      </c>
      <c r="E14">
        <v>13849.3</v>
      </c>
      <c r="F14">
        <f t="shared" si="1"/>
        <v>130.18999999999869</v>
      </c>
      <c r="J14">
        <v>82.45</v>
      </c>
      <c r="K14">
        <v>73.42</v>
      </c>
      <c r="L14">
        <v>51.81</v>
      </c>
      <c r="M14">
        <v>56.27</v>
      </c>
      <c r="N14" s="8">
        <f t="shared" si="0"/>
        <v>65.987499999999997</v>
      </c>
      <c r="O14" s="8">
        <f t="shared" si="2"/>
        <v>0.31499999999999773</v>
      </c>
    </row>
    <row r="15" spans="1:15" x14ac:dyDescent="0.45">
      <c r="A15" t="s">
        <v>53</v>
      </c>
      <c r="B15">
        <v>13</v>
      </c>
      <c r="D15">
        <v>470.63</v>
      </c>
      <c r="E15">
        <v>14415.73</v>
      </c>
      <c r="F15">
        <f t="shared" si="1"/>
        <v>566.43000000000029</v>
      </c>
      <c r="J15">
        <v>83.48</v>
      </c>
      <c r="K15">
        <v>75.23</v>
      </c>
      <c r="L15">
        <v>52.93</v>
      </c>
      <c r="M15">
        <v>57.29</v>
      </c>
      <c r="N15" s="8">
        <f t="shared" si="0"/>
        <v>67.232500000000002</v>
      </c>
      <c r="O15" s="8">
        <f t="shared" si="2"/>
        <v>1.2450000000000045</v>
      </c>
    </row>
    <row r="16" spans="1:15" x14ac:dyDescent="0.45">
      <c r="A16" t="s">
        <v>53</v>
      </c>
      <c r="B16">
        <v>14</v>
      </c>
      <c r="C16">
        <v>7</v>
      </c>
      <c r="D16">
        <v>472.11</v>
      </c>
      <c r="E16">
        <v>14570.36</v>
      </c>
      <c r="F16">
        <f t="shared" si="1"/>
        <v>154.63000000000102</v>
      </c>
      <c r="J16">
        <v>84.14</v>
      </c>
      <c r="K16">
        <v>75.45</v>
      </c>
      <c r="L16">
        <v>53.2</v>
      </c>
      <c r="M16">
        <v>57.67</v>
      </c>
      <c r="N16" s="8">
        <f t="shared" si="0"/>
        <v>67.615000000000009</v>
      </c>
      <c r="O16" s="8">
        <f t="shared" si="2"/>
        <v>0.38250000000000739</v>
      </c>
    </row>
    <row r="17" spans="2:15" x14ac:dyDescent="0.45">
      <c r="B17">
        <v>15</v>
      </c>
      <c r="C17">
        <v>8</v>
      </c>
      <c r="D17">
        <v>486.55</v>
      </c>
      <c r="E17">
        <v>15568.73</v>
      </c>
      <c r="F17">
        <f t="shared" si="1"/>
        <v>998.36999999999898</v>
      </c>
      <c r="J17">
        <v>85.61</v>
      </c>
      <c r="K17">
        <v>78.62</v>
      </c>
      <c r="L17">
        <v>54.68</v>
      </c>
      <c r="M17">
        <v>59.19</v>
      </c>
      <c r="N17" s="8">
        <f t="shared" si="0"/>
        <v>69.525000000000006</v>
      </c>
      <c r="O17" s="8">
        <f t="shared" si="2"/>
        <v>1.9099999999999966</v>
      </c>
    </row>
    <row r="18" spans="2:15" x14ac:dyDescent="0.45">
      <c r="B18" t="s">
        <v>12</v>
      </c>
      <c r="C18" t="s">
        <v>12</v>
      </c>
      <c r="D18">
        <v>508.39</v>
      </c>
      <c r="E18">
        <v>16840.95</v>
      </c>
      <c r="G18" t="s">
        <v>21</v>
      </c>
      <c r="H18">
        <v>-0.1</v>
      </c>
      <c r="I18" s="8">
        <f>DEGREES(H18)</f>
        <v>-5.729577951308233</v>
      </c>
      <c r="J18">
        <v>89.35</v>
      </c>
      <c r="K18">
        <v>82.83</v>
      </c>
      <c r="L18">
        <v>56.36</v>
      </c>
      <c r="M18">
        <v>61.4</v>
      </c>
      <c r="N18" s="8">
        <f t="shared" si="0"/>
        <v>72.484999999999999</v>
      </c>
      <c r="O18" s="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B0B6-9AD8-4E01-99E3-C6093C805ACA}">
  <dimension ref="A1:O16"/>
  <sheetViews>
    <sheetView zoomScaleNormal="100" workbookViewId="0">
      <selection activeCell="H2" sqref="H2"/>
    </sheetView>
  </sheetViews>
  <sheetFormatPr defaultRowHeight="14.25" x14ac:dyDescent="0.45"/>
  <cols>
    <col min="1" max="1" width="28.3984375" customWidth="1"/>
    <col min="2" max="2" width="20" customWidth="1"/>
    <col min="3" max="3" width="14.86328125" bestFit="1" customWidth="1"/>
    <col min="4" max="4" width="13" customWidth="1"/>
    <col min="5" max="5" width="16" customWidth="1"/>
    <col min="6" max="6" width="17" bestFit="1" customWidth="1"/>
    <col min="7" max="7" width="12.1328125" bestFit="1" customWidth="1"/>
    <col min="8" max="8" width="14.1328125" customWidth="1"/>
    <col min="9" max="11" width="14.6640625" bestFit="1" customWidth="1"/>
    <col min="12" max="12" width="17.3984375" bestFit="1" customWidth="1"/>
    <col min="13" max="13" width="14.6640625" bestFit="1" customWidth="1"/>
    <col min="14" max="14" width="14.3984375" bestFit="1" customWidth="1"/>
    <col min="15" max="15" width="17.86328125" bestFit="1" customWidth="1"/>
  </cols>
  <sheetData>
    <row r="1" spans="1:15" ht="99.75" x14ac:dyDescent="0.45">
      <c r="A1" t="s">
        <v>1</v>
      </c>
      <c r="B1" s="15" t="s">
        <v>2</v>
      </c>
      <c r="C1" s="15" t="s">
        <v>46</v>
      </c>
      <c r="D1" s="15" t="s">
        <v>3</v>
      </c>
      <c r="E1" s="15" t="s">
        <v>36</v>
      </c>
      <c r="F1" s="15" t="s">
        <v>4</v>
      </c>
      <c r="G1" s="15" t="s">
        <v>49</v>
      </c>
      <c r="H1" s="15" t="s">
        <v>5</v>
      </c>
      <c r="I1" s="15" t="s">
        <v>6</v>
      </c>
      <c r="J1" s="15" t="s">
        <v>41</v>
      </c>
      <c r="K1" s="15" t="s">
        <v>50</v>
      </c>
      <c r="L1" s="15" t="s">
        <v>51</v>
      </c>
      <c r="M1" s="15" t="s">
        <v>52</v>
      </c>
      <c r="N1" s="15" t="s">
        <v>7</v>
      </c>
      <c r="O1" s="15" t="s">
        <v>8</v>
      </c>
    </row>
    <row r="2" spans="1:15" ht="28.5" x14ac:dyDescent="0.45">
      <c r="A2" s="5" t="s">
        <v>22</v>
      </c>
      <c r="B2" t="s">
        <v>10</v>
      </c>
      <c r="C2" t="s">
        <v>10</v>
      </c>
      <c r="D2">
        <v>301.26</v>
      </c>
      <c r="E2">
        <v>6228.18</v>
      </c>
      <c r="J2">
        <v>55.56</v>
      </c>
      <c r="K2">
        <v>46</v>
      </c>
      <c r="L2">
        <v>35.54</v>
      </c>
      <c r="M2">
        <v>39.799999999999997</v>
      </c>
    </row>
    <row r="3" spans="1:15" x14ac:dyDescent="0.45">
      <c r="A3" t="s">
        <v>56</v>
      </c>
      <c r="B3">
        <v>1</v>
      </c>
      <c r="C3">
        <v>1</v>
      </c>
      <c r="D3">
        <v>351.93</v>
      </c>
      <c r="E3">
        <v>8567.36</v>
      </c>
      <c r="J3">
        <v>67.12</v>
      </c>
      <c r="K3">
        <v>48.95</v>
      </c>
      <c r="L3">
        <v>50.11</v>
      </c>
      <c r="M3">
        <v>42.04</v>
      </c>
      <c r="N3" s="8">
        <f>AVERAGE(J3:M3)</f>
        <v>52.055</v>
      </c>
    </row>
    <row r="4" spans="1:15" x14ac:dyDescent="0.45">
      <c r="B4">
        <v>2</v>
      </c>
      <c r="C4">
        <v>2</v>
      </c>
      <c r="D4">
        <v>365.14</v>
      </c>
      <c r="E4">
        <v>9199.58</v>
      </c>
      <c r="F4">
        <f>E4-E3</f>
        <v>632.21999999999935</v>
      </c>
      <c r="J4">
        <v>68.08</v>
      </c>
      <c r="K4">
        <v>52.36</v>
      </c>
      <c r="L4">
        <v>52.25</v>
      </c>
      <c r="M4">
        <v>43.15</v>
      </c>
      <c r="N4" s="8">
        <f t="shared" ref="N4:N16" si="0">AVERAGE(J4:M4)</f>
        <v>53.96</v>
      </c>
      <c r="O4" s="8">
        <f>N4-N3</f>
        <v>1.9050000000000011</v>
      </c>
    </row>
    <row r="5" spans="1:15" x14ac:dyDescent="0.45">
      <c r="A5" t="s">
        <v>56</v>
      </c>
      <c r="B5">
        <v>3</v>
      </c>
      <c r="C5">
        <v>3</v>
      </c>
      <c r="D5">
        <v>379.2</v>
      </c>
      <c r="E5">
        <v>9901.2099999999991</v>
      </c>
      <c r="F5">
        <f t="shared" ref="F5:F16" si="1">E5-E4</f>
        <v>701.6299999999992</v>
      </c>
      <c r="J5">
        <v>71.48</v>
      </c>
      <c r="K5">
        <v>54.21</v>
      </c>
      <c r="L5">
        <v>53.08</v>
      </c>
      <c r="M5">
        <v>45.65</v>
      </c>
      <c r="N5" s="8">
        <f t="shared" si="0"/>
        <v>56.104999999999997</v>
      </c>
      <c r="O5" s="8">
        <f t="shared" ref="O5:O15" si="2">N5-N4</f>
        <v>2.144999999999996</v>
      </c>
    </row>
    <row r="6" spans="1:15" x14ac:dyDescent="0.45">
      <c r="A6" t="s">
        <v>56</v>
      </c>
      <c r="B6">
        <v>4</v>
      </c>
      <c r="C6">
        <v>4</v>
      </c>
      <c r="D6">
        <v>389.33</v>
      </c>
      <c r="E6">
        <v>10459.65</v>
      </c>
      <c r="F6">
        <f t="shared" si="1"/>
        <v>558.44000000000051</v>
      </c>
      <c r="J6">
        <v>73.41</v>
      </c>
      <c r="K6">
        <v>56.13</v>
      </c>
      <c r="L6">
        <v>53.88</v>
      </c>
      <c r="M6">
        <v>47.78</v>
      </c>
      <c r="N6" s="8">
        <f t="shared" si="0"/>
        <v>57.8</v>
      </c>
      <c r="O6" s="8">
        <f t="shared" si="2"/>
        <v>1.6950000000000003</v>
      </c>
    </row>
    <row r="7" spans="1:15" x14ac:dyDescent="0.45">
      <c r="A7" t="s">
        <v>56</v>
      </c>
      <c r="B7">
        <v>5</v>
      </c>
      <c r="C7">
        <v>5</v>
      </c>
      <c r="D7">
        <v>398.37</v>
      </c>
      <c r="E7">
        <v>10950.89</v>
      </c>
      <c r="F7">
        <f t="shared" si="1"/>
        <v>491.23999999999978</v>
      </c>
      <c r="J7">
        <v>74.180000000000007</v>
      </c>
      <c r="K7">
        <v>58.29</v>
      </c>
      <c r="L7">
        <v>54.62</v>
      </c>
      <c r="M7">
        <v>49.39</v>
      </c>
      <c r="N7" s="8">
        <f t="shared" si="0"/>
        <v>59.120000000000005</v>
      </c>
      <c r="O7" s="8">
        <f t="shared" si="2"/>
        <v>1.3200000000000074</v>
      </c>
    </row>
    <row r="8" spans="1:15" x14ac:dyDescent="0.45">
      <c r="B8">
        <v>6</v>
      </c>
      <c r="C8">
        <v>6</v>
      </c>
      <c r="D8">
        <v>406.53</v>
      </c>
      <c r="E8">
        <v>11384.8</v>
      </c>
      <c r="F8">
        <f t="shared" si="1"/>
        <v>433.90999999999985</v>
      </c>
      <c r="J8">
        <v>75.2</v>
      </c>
      <c r="K8">
        <v>60.7</v>
      </c>
      <c r="L8">
        <v>55.47</v>
      </c>
      <c r="M8">
        <v>50.41</v>
      </c>
      <c r="N8" s="8">
        <f t="shared" si="0"/>
        <v>60.445</v>
      </c>
      <c r="O8" s="8">
        <f t="shared" si="2"/>
        <v>1.3249999999999957</v>
      </c>
    </row>
    <row r="9" spans="1:15" x14ac:dyDescent="0.45">
      <c r="A9" t="s">
        <v>56</v>
      </c>
      <c r="B9">
        <v>7</v>
      </c>
      <c r="C9">
        <v>7</v>
      </c>
      <c r="D9">
        <v>422.53</v>
      </c>
      <c r="E9">
        <v>12268.19</v>
      </c>
      <c r="F9">
        <f t="shared" si="1"/>
        <v>883.39000000000124</v>
      </c>
      <c r="J9">
        <v>78.569999999999993</v>
      </c>
      <c r="K9">
        <v>64.72</v>
      </c>
      <c r="L9">
        <v>56.04</v>
      </c>
      <c r="M9">
        <v>52.9</v>
      </c>
      <c r="N9" s="8">
        <f t="shared" si="0"/>
        <v>63.057499999999997</v>
      </c>
      <c r="O9" s="8">
        <f t="shared" si="2"/>
        <v>2.6124999999999972</v>
      </c>
    </row>
    <row r="10" spans="1:15" x14ac:dyDescent="0.45">
      <c r="B10">
        <v>8</v>
      </c>
      <c r="C10">
        <v>8</v>
      </c>
      <c r="D10">
        <v>442.62</v>
      </c>
      <c r="E10">
        <v>13455.97</v>
      </c>
      <c r="F10">
        <f t="shared" si="1"/>
        <v>1187.7799999999988</v>
      </c>
      <c r="J10">
        <v>80.099999999999994</v>
      </c>
      <c r="K10">
        <v>69.17</v>
      </c>
      <c r="L10">
        <v>57.65</v>
      </c>
      <c r="M10">
        <v>56.37</v>
      </c>
      <c r="N10" s="8">
        <f t="shared" si="0"/>
        <v>65.822499999999991</v>
      </c>
      <c r="O10" s="8">
        <f t="shared" si="2"/>
        <v>2.7649999999999935</v>
      </c>
    </row>
    <row r="11" spans="1:15" x14ac:dyDescent="0.45">
      <c r="B11">
        <v>9</v>
      </c>
      <c r="C11">
        <v>9</v>
      </c>
      <c r="D11">
        <v>462.32</v>
      </c>
      <c r="E11">
        <v>14646.21</v>
      </c>
      <c r="F11">
        <f t="shared" si="1"/>
        <v>1190.2399999999998</v>
      </c>
      <c r="J11">
        <v>82.6</v>
      </c>
      <c r="K11">
        <v>74</v>
      </c>
      <c r="L11">
        <v>58.76</v>
      </c>
      <c r="M11">
        <v>59.52</v>
      </c>
      <c r="N11" s="8">
        <f t="shared" si="0"/>
        <v>68.72</v>
      </c>
      <c r="O11" s="8">
        <f t="shared" si="2"/>
        <v>2.897500000000008</v>
      </c>
    </row>
    <row r="12" spans="1:15" x14ac:dyDescent="0.45">
      <c r="A12" t="s">
        <v>56</v>
      </c>
      <c r="B12">
        <v>10</v>
      </c>
      <c r="C12">
        <v>10</v>
      </c>
      <c r="D12">
        <v>475.7</v>
      </c>
      <c r="E12">
        <v>15513.07</v>
      </c>
      <c r="F12">
        <f t="shared" si="1"/>
        <v>866.86000000000058</v>
      </c>
      <c r="J12">
        <v>84.22</v>
      </c>
      <c r="K12">
        <v>77.55</v>
      </c>
      <c r="L12">
        <v>59.45</v>
      </c>
      <c r="M12">
        <v>61.97</v>
      </c>
      <c r="N12" s="8">
        <f t="shared" si="0"/>
        <v>70.797499999999985</v>
      </c>
      <c r="O12" s="8">
        <f t="shared" si="2"/>
        <v>2.0774999999999864</v>
      </c>
    </row>
    <row r="13" spans="1:15" x14ac:dyDescent="0.45">
      <c r="B13">
        <v>11</v>
      </c>
      <c r="C13">
        <v>11</v>
      </c>
      <c r="D13">
        <v>489.35</v>
      </c>
      <c r="E13">
        <v>16255.07</v>
      </c>
      <c r="F13">
        <f t="shared" si="1"/>
        <v>742</v>
      </c>
      <c r="J13">
        <v>86.33</v>
      </c>
      <c r="K13">
        <v>80.17</v>
      </c>
      <c r="L13">
        <v>59.71</v>
      </c>
      <c r="M13">
        <v>63.51</v>
      </c>
      <c r="N13" s="8">
        <f t="shared" si="0"/>
        <v>72.430000000000007</v>
      </c>
      <c r="O13" s="8">
        <f t="shared" si="2"/>
        <v>1.6325000000000216</v>
      </c>
    </row>
    <row r="14" spans="1:15" x14ac:dyDescent="0.45">
      <c r="A14" t="s">
        <v>53</v>
      </c>
      <c r="B14">
        <v>12</v>
      </c>
      <c r="D14">
        <v>497.27</v>
      </c>
      <c r="E14">
        <v>16813.43</v>
      </c>
      <c r="F14">
        <f t="shared" si="1"/>
        <v>558.36000000000058</v>
      </c>
      <c r="J14">
        <v>87.74</v>
      </c>
      <c r="K14">
        <v>82.51</v>
      </c>
      <c r="L14">
        <v>60.49</v>
      </c>
      <c r="M14">
        <v>64.36</v>
      </c>
      <c r="N14" s="8">
        <f t="shared" si="0"/>
        <v>73.775000000000006</v>
      </c>
      <c r="O14" s="8">
        <f t="shared" si="2"/>
        <v>1.3449999999999989</v>
      </c>
    </row>
    <row r="15" spans="1:15" x14ac:dyDescent="0.45">
      <c r="A15" t="s">
        <v>53</v>
      </c>
      <c r="B15">
        <v>13</v>
      </c>
      <c r="C15">
        <v>12</v>
      </c>
      <c r="D15">
        <v>502.5</v>
      </c>
      <c r="E15">
        <v>17258</v>
      </c>
      <c r="F15">
        <f t="shared" si="1"/>
        <v>444.56999999999971</v>
      </c>
      <c r="J15">
        <v>88.41</v>
      </c>
      <c r="K15">
        <v>83.52</v>
      </c>
      <c r="L15">
        <v>61.09</v>
      </c>
      <c r="M15">
        <v>65.349999999999994</v>
      </c>
      <c r="N15" s="8">
        <f t="shared" si="0"/>
        <v>74.592500000000001</v>
      </c>
      <c r="O15" s="8">
        <f t="shared" si="2"/>
        <v>0.81749999999999545</v>
      </c>
    </row>
    <row r="16" spans="1:15" x14ac:dyDescent="0.45">
      <c r="B16" t="s">
        <v>12</v>
      </c>
      <c r="C16" t="s">
        <v>12</v>
      </c>
      <c r="D16">
        <v>512.95000000000005</v>
      </c>
      <c r="F16">
        <f t="shared" si="1"/>
        <v>-17258</v>
      </c>
      <c r="G16" t="s">
        <v>23</v>
      </c>
      <c r="H16">
        <v>0.17299999999999999</v>
      </c>
      <c r="I16">
        <v>9.91</v>
      </c>
      <c r="J16">
        <v>89.31</v>
      </c>
      <c r="K16">
        <v>85.17</v>
      </c>
      <c r="L16">
        <v>63.61</v>
      </c>
      <c r="M16">
        <v>66.09</v>
      </c>
      <c r="N16" s="8">
        <f t="shared" si="0"/>
        <v>76.045000000000016</v>
      </c>
      <c r="O16"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Tibia MOR 1189</vt:lpstr>
      <vt:lpstr>Tibia DDM 35</vt:lpstr>
      <vt:lpstr>Tibia BMRP 2002.4.1</vt:lpstr>
      <vt:lpstr>Tibia BMRP 2006.4.4</vt:lpstr>
      <vt:lpstr>Femur BMRP 2006.4.4</vt:lpstr>
      <vt:lpstr>Tibia MOR 9757</vt:lpstr>
      <vt:lpstr>Tibia MOR 009</vt:lpstr>
      <vt:lpstr>Tibia MOR 2949</vt:lpstr>
      <vt:lpstr>Tibia USNM 555000</vt:lpstr>
      <vt:lpstr>Femur MOR 1125</vt:lpstr>
      <vt:lpstr>Tibia MOR 1128</vt:lpstr>
      <vt:lpstr>Tibia CCM V33.1.15</vt:lpstr>
      <vt:lpstr>Tibia BDM 050</vt:lpstr>
      <vt:lpstr>Femur TMP 1986.144.0001</vt:lpstr>
      <vt:lpstr>Tibia TMP 1994.012.0602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Holly</dc:creator>
  <cp:keywords/>
  <dc:description/>
  <cp:lastModifiedBy>Ballard, Holly</cp:lastModifiedBy>
  <cp:revision/>
  <cp:lastPrinted>2025-08-19T17:03:43Z</cp:lastPrinted>
  <dcterms:created xsi:type="dcterms:W3CDTF">2014-05-29T18:29:44Z</dcterms:created>
  <dcterms:modified xsi:type="dcterms:W3CDTF">2025-09-30T15:06:43Z</dcterms:modified>
  <cp:category/>
  <cp:contentStatus/>
</cp:coreProperties>
</file>