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0" windowHeight="12280" firstSheet="14" activeTab="16"/>
  </bookViews>
  <sheets>
    <sheet name="Basic characteristics" sheetId="1" r:id="rId1"/>
    <sheet name="Partial weight bearing time" sheetId="3" r:id="rId2"/>
    <sheet name="Full weight bearing time" sheetId="32" r:id="rId3"/>
    <sheet name="Fracture healing time" sheetId="4" r:id="rId4"/>
    <sheet name="Operation duration" sheetId="5" r:id="rId5"/>
    <sheet name="Fracture reduction quality" sheetId="15" r:id="rId6"/>
    <sheet name="Hospital stay" sheetId="24" r:id="rId7"/>
    <sheet name="Intraoperative blood loss" sheetId="12" r:id="rId8"/>
    <sheet name="Harris  grade" sheetId="11" r:id="rId9"/>
    <sheet name="Harri score" sheetId="2" r:id="rId10"/>
    <sheet name="VAS" sheetId="10" r:id="rId11"/>
    <sheet name="ROM" sheetId="27" r:id="rId12"/>
    <sheet name="Femoral neck-shaft angle " sheetId="16" r:id="rId13"/>
    <sheet name="Incision length" sheetId="13" r:id="rId14"/>
    <sheet name="Postoperative complication " sheetId="14" r:id="rId15"/>
    <sheet name="Tip-apex distance" sheetId="28" r:id="rId16"/>
    <sheet name="Intraoperative fluoroscopy time" sheetId="25" r:id="rId17"/>
    <sheet name="Blood transfusion" sheetId="26"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<sst xmlns="http://schemas.openxmlformats.org/spreadsheetml/2006/main" count="1296" uniqueCount="272">
  <si>
    <t>No.</t>
  </si>
  <si>
    <t>Study</t>
  </si>
  <si>
    <t>Country</t>
  </si>
  <si>
    <t>Participants</t>
  </si>
  <si>
    <t>Outcome measures</t>
  </si>
  <si>
    <t>Treatment</t>
  </si>
  <si>
    <t>Sample size (female/male)</t>
  </si>
  <si>
    <t>Age (years)</t>
  </si>
  <si>
    <t>Affected side( R/L)</t>
  </si>
  <si>
    <t xml:space="preserve"> Follow-up duration </t>
  </si>
  <si>
    <t>Intervention</t>
  </si>
  <si>
    <t>Control</t>
  </si>
  <si>
    <t>1 cohort</t>
  </si>
  <si>
    <t>Fu HP  2023</t>
  </si>
  <si>
    <t>China</t>
  </si>
  <si>
    <t>Intertrochanteric femoral fracture</t>
  </si>
  <si>
    <r>
      <rPr>
        <sz val="10"/>
        <rFont val="Times New Roman"/>
        <charset val="134"/>
      </rPr>
      <t>Operation duration</t>
    </r>
    <r>
      <rPr>
        <sz val="10"/>
        <rFont val="宋体"/>
        <charset val="134"/>
      </rPr>
      <t>、</t>
    </r>
    <r>
      <rPr>
        <sz val="10"/>
        <rFont val="Times New Roman"/>
        <charset val="134"/>
      </rPr>
      <t>Partial weight bearing time</t>
    </r>
    <r>
      <rPr>
        <sz val="10"/>
        <rFont val="宋体"/>
        <charset val="134"/>
      </rPr>
      <t>、</t>
    </r>
    <r>
      <rPr>
        <sz val="10"/>
        <rFont val="Times New Roman"/>
        <charset val="134"/>
      </rPr>
      <t>Fracture healing time</t>
    </r>
    <r>
      <rPr>
        <sz val="10"/>
        <rFont val="宋体"/>
        <charset val="134"/>
      </rPr>
      <t>、</t>
    </r>
    <r>
      <rPr>
        <sz val="10"/>
        <rFont val="Times New Roman"/>
        <charset val="134"/>
      </rPr>
      <t>FRS</t>
    </r>
    <r>
      <rPr>
        <sz val="10"/>
        <rFont val="宋体"/>
        <charset val="134"/>
      </rPr>
      <t>、</t>
    </r>
    <r>
      <rPr>
        <sz val="10"/>
        <rFont val="Times New Roman"/>
        <charset val="134"/>
      </rPr>
      <t>Harris</t>
    </r>
  </si>
  <si>
    <t>PFBN</t>
  </si>
  <si>
    <t>PFNA</t>
  </si>
  <si>
    <t>Intertan</t>
  </si>
  <si>
    <t>18(10/8)</t>
  </si>
  <si>
    <t>36(24/12)</t>
  </si>
  <si>
    <t>14(9/5)</t>
  </si>
  <si>
    <t>76.0±4.8</t>
  </si>
  <si>
    <t>79.7±7.8</t>
  </si>
  <si>
    <t>81.4±7.6</t>
  </si>
  <si>
    <t>8/10</t>
  </si>
  <si>
    <t>24/12</t>
  </si>
  <si>
    <t>9/5</t>
  </si>
  <si>
    <r>
      <rPr>
        <sz val="10"/>
        <rFont val="Times New Roman"/>
        <charset val="134"/>
      </rPr>
      <t>9-15 months</t>
    </r>
    <r>
      <rPr>
        <sz val="10"/>
        <rFont val="宋体"/>
        <charset val="134"/>
      </rPr>
      <t>，</t>
    </r>
    <r>
      <rPr>
        <sz val="10"/>
        <rFont val="Times New Roman"/>
        <charset val="134"/>
      </rPr>
      <t xml:space="preserve"> average 12.4 months</t>
    </r>
  </si>
  <si>
    <t>2 cohort</t>
  </si>
  <si>
    <t>Jin LK 2024</t>
  </si>
  <si>
    <r>
      <rPr>
        <sz val="10"/>
        <rFont val="Times New Roman"/>
        <charset val="134"/>
      </rPr>
      <t>Operation duration</t>
    </r>
    <r>
      <rPr>
        <sz val="10"/>
        <rFont val="宋体"/>
        <charset val="134"/>
      </rPr>
      <t>、</t>
    </r>
    <r>
      <rPr>
        <sz val="10"/>
        <rFont val="Times New Roman"/>
        <charset val="134"/>
      </rPr>
      <t xml:space="preserve"> Intraoperative blood loss</t>
    </r>
    <r>
      <rPr>
        <sz val="10"/>
        <rFont val="宋体"/>
        <charset val="134"/>
      </rPr>
      <t>、</t>
    </r>
    <r>
      <rPr>
        <sz val="10"/>
        <rFont val="Times New Roman"/>
        <charset val="134"/>
      </rPr>
      <t xml:space="preserve">
Incision length</t>
    </r>
    <r>
      <rPr>
        <sz val="10"/>
        <rFont val="宋体"/>
        <charset val="134"/>
      </rPr>
      <t>、</t>
    </r>
    <r>
      <rPr>
        <sz val="10"/>
        <rFont val="Times New Roman"/>
        <charset val="134"/>
      </rPr>
      <t>Hospital stay</t>
    </r>
    <r>
      <rPr>
        <sz val="10"/>
        <rFont val="宋体"/>
        <charset val="134"/>
      </rPr>
      <t>、</t>
    </r>
    <r>
      <rPr>
        <sz val="10"/>
        <rFont val="Times New Roman"/>
        <charset val="134"/>
      </rPr>
      <t>weight bearing time</t>
    </r>
    <r>
      <rPr>
        <sz val="10"/>
        <rFont val="宋体"/>
        <charset val="134"/>
      </rPr>
      <t>、</t>
    </r>
    <r>
      <rPr>
        <sz val="10"/>
        <rFont val="Times New Roman"/>
        <charset val="134"/>
      </rPr>
      <t>Fracture healing time</t>
    </r>
    <r>
      <rPr>
        <sz val="10"/>
        <rFont val="宋体"/>
        <charset val="134"/>
      </rPr>
      <t>、</t>
    </r>
    <r>
      <rPr>
        <sz val="10"/>
        <rFont val="Times New Roman"/>
        <charset val="134"/>
      </rPr>
      <t>Harris</t>
    </r>
    <r>
      <rPr>
        <sz val="10"/>
        <rFont val="宋体"/>
        <charset val="134"/>
      </rPr>
      <t>，</t>
    </r>
    <r>
      <rPr>
        <sz val="10"/>
        <rFont val="Times New Roman"/>
        <charset val="134"/>
      </rPr>
      <t>Postoperative complication rate</t>
    </r>
  </si>
  <si>
    <t>25(16/9)</t>
  </si>
  <si>
    <t>55(38/17)</t>
  </si>
  <si>
    <t>40(26/14)</t>
  </si>
  <si>
    <t xml:space="preserve"> 73.67±5.16</t>
  </si>
  <si>
    <t>74.23±5.57</t>
  </si>
  <si>
    <t xml:space="preserve"> 73.45±5.34</t>
  </si>
  <si>
    <r>
      <rPr>
        <sz val="10"/>
        <rFont val="Times New Roman"/>
        <charset val="134"/>
      </rPr>
      <t>1</t>
    </r>
    <r>
      <rPr>
        <sz val="10"/>
        <rFont val="宋体"/>
        <charset val="134"/>
      </rPr>
      <t>、</t>
    </r>
    <r>
      <rPr>
        <sz val="10"/>
        <rFont val="Times New Roman"/>
        <charset val="134"/>
      </rPr>
      <t>6</t>
    </r>
    <r>
      <rPr>
        <sz val="10"/>
        <rFont val="宋体"/>
        <charset val="134"/>
      </rPr>
      <t>、</t>
    </r>
    <r>
      <rPr>
        <sz val="10"/>
        <rFont val="Times New Roman"/>
        <charset val="134"/>
      </rPr>
      <t>12 months</t>
    </r>
  </si>
  <si>
    <t>3 cohort</t>
  </si>
  <si>
    <t>Liu PY 2023</t>
  </si>
  <si>
    <r>
      <rPr>
        <sz val="10"/>
        <rFont val="Times New Roman"/>
        <charset val="134"/>
      </rPr>
      <t>Incision length</t>
    </r>
    <r>
      <rPr>
        <sz val="10"/>
        <rFont val="宋体"/>
        <charset val="134"/>
      </rPr>
      <t>、</t>
    </r>
    <r>
      <rPr>
        <sz val="10"/>
        <rFont val="Times New Roman"/>
        <charset val="134"/>
      </rPr>
      <t xml:space="preserve"> Intraoperative blood loss</t>
    </r>
    <r>
      <rPr>
        <sz val="10"/>
        <rFont val="宋体"/>
        <charset val="134"/>
      </rPr>
      <t>、</t>
    </r>
    <r>
      <rPr>
        <sz val="10"/>
        <rFont val="Times New Roman"/>
        <charset val="134"/>
      </rPr>
      <t>Operation duration</t>
    </r>
    <r>
      <rPr>
        <sz val="10"/>
        <rFont val="宋体"/>
        <charset val="134"/>
      </rPr>
      <t>、</t>
    </r>
    <r>
      <rPr>
        <sz val="10"/>
        <rFont val="Times New Roman"/>
        <charset val="134"/>
      </rPr>
      <t>Intraoperative fluoroscopy times</t>
    </r>
    <r>
      <rPr>
        <sz val="10"/>
        <rFont val="宋体"/>
        <charset val="134"/>
      </rPr>
      <t>、</t>
    </r>
    <r>
      <rPr>
        <sz val="10"/>
        <rFont val="Times New Roman"/>
        <charset val="134"/>
      </rPr>
      <t>Full weight bearing time</t>
    </r>
    <r>
      <rPr>
        <sz val="10"/>
        <rFont val="宋体"/>
        <charset val="134"/>
      </rPr>
      <t>、</t>
    </r>
    <r>
      <rPr>
        <sz val="10"/>
        <rFont val="Times New Roman"/>
        <charset val="134"/>
      </rPr>
      <t>Hospital stay</t>
    </r>
    <r>
      <rPr>
        <sz val="10"/>
        <rFont val="宋体"/>
        <charset val="134"/>
      </rPr>
      <t>、</t>
    </r>
    <r>
      <rPr>
        <sz val="10"/>
        <rFont val="Times New Roman"/>
        <charset val="134"/>
      </rPr>
      <t>Partial weight bearing time</t>
    </r>
    <r>
      <rPr>
        <sz val="10"/>
        <rFont val="宋体"/>
        <charset val="134"/>
      </rPr>
      <t>、</t>
    </r>
    <r>
      <rPr>
        <sz val="10"/>
        <rFont val="Times New Roman"/>
        <charset val="134"/>
      </rPr>
      <t>Fracture healing time</t>
    </r>
    <r>
      <rPr>
        <sz val="10"/>
        <rFont val="宋体"/>
        <charset val="134"/>
      </rPr>
      <t>，</t>
    </r>
    <r>
      <rPr>
        <sz val="10"/>
        <rFont val="Times New Roman"/>
        <charset val="134"/>
      </rPr>
      <t>Fracture reduction quality</t>
    </r>
    <r>
      <rPr>
        <sz val="10"/>
        <rFont val="宋体"/>
        <charset val="134"/>
      </rPr>
      <t>、</t>
    </r>
    <r>
      <rPr>
        <sz val="10"/>
        <rFont val="Times New Roman"/>
        <charset val="134"/>
      </rPr>
      <t>Harris,Postoperative complication rate</t>
    </r>
  </si>
  <si>
    <r>
      <rPr>
        <sz val="10"/>
        <rFont val="Times New Roman"/>
        <charset val="134"/>
      </rPr>
      <t>35</t>
    </r>
    <r>
      <rPr>
        <sz val="10"/>
        <rFont val="宋体"/>
        <charset val="134"/>
      </rPr>
      <t>（</t>
    </r>
    <r>
      <rPr>
        <sz val="10"/>
        <rFont val="Times New Roman"/>
        <charset val="134"/>
      </rPr>
      <t>15/20</t>
    </r>
    <r>
      <rPr>
        <sz val="10"/>
        <rFont val="宋体"/>
        <charset val="134"/>
      </rPr>
      <t>）</t>
    </r>
  </si>
  <si>
    <r>
      <rPr>
        <sz val="10"/>
        <rFont val="Times New Roman"/>
        <charset val="134"/>
      </rPr>
      <t>37</t>
    </r>
    <r>
      <rPr>
        <sz val="10"/>
        <rFont val="宋体"/>
        <charset val="134"/>
      </rPr>
      <t>（</t>
    </r>
    <r>
      <rPr>
        <sz val="10"/>
        <rFont val="Times New Roman"/>
        <charset val="134"/>
      </rPr>
      <t>15/22</t>
    </r>
    <r>
      <rPr>
        <sz val="10"/>
        <rFont val="宋体"/>
        <charset val="134"/>
      </rPr>
      <t>）</t>
    </r>
  </si>
  <si>
    <t>71.81±7.63</t>
  </si>
  <si>
    <t>72.33±6.47</t>
  </si>
  <si>
    <r>
      <rPr>
        <sz val="10"/>
        <rFont val="Times New Roman"/>
        <charset val="134"/>
      </rPr>
      <t>1</t>
    </r>
    <r>
      <rPr>
        <sz val="10"/>
        <rFont val="宋体"/>
        <charset val="134"/>
      </rPr>
      <t>、</t>
    </r>
    <r>
      <rPr>
        <sz val="10"/>
        <rFont val="Times New Roman"/>
        <charset val="134"/>
      </rPr>
      <t>3</t>
    </r>
    <r>
      <rPr>
        <sz val="10"/>
        <rFont val="宋体"/>
        <charset val="134"/>
      </rPr>
      <t>、</t>
    </r>
    <r>
      <rPr>
        <sz val="10"/>
        <rFont val="Times New Roman"/>
        <charset val="134"/>
      </rPr>
      <t>6 months</t>
    </r>
  </si>
  <si>
    <t>4 cohort</t>
  </si>
  <si>
    <t>Long ZM 2022</t>
  </si>
  <si>
    <r>
      <rPr>
        <sz val="10"/>
        <rFont val="Times New Roman"/>
        <charset val="134"/>
      </rPr>
      <t>Operation duration</t>
    </r>
    <r>
      <rPr>
        <sz val="10"/>
        <rFont val="宋体"/>
        <charset val="134"/>
      </rPr>
      <t>、</t>
    </r>
    <r>
      <rPr>
        <sz val="10"/>
        <rFont val="Times New Roman"/>
        <charset val="134"/>
      </rPr>
      <t>Intraoperative blood loss</t>
    </r>
    <r>
      <rPr>
        <sz val="10"/>
        <rFont val="宋体"/>
        <charset val="134"/>
      </rPr>
      <t>、</t>
    </r>
    <r>
      <rPr>
        <sz val="10"/>
        <rFont val="Times New Roman"/>
        <charset val="134"/>
      </rPr>
      <t>Hospital stay</t>
    </r>
    <r>
      <rPr>
        <sz val="10"/>
        <rFont val="宋体"/>
        <charset val="134"/>
      </rPr>
      <t>、</t>
    </r>
    <r>
      <rPr>
        <sz val="10"/>
        <rFont val="Times New Roman"/>
        <charset val="134"/>
      </rPr>
      <t>weight bearing time</t>
    </r>
    <r>
      <rPr>
        <sz val="10"/>
        <rFont val="宋体"/>
        <charset val="134"/>
      </rPr>
      <t>、</t>
    </r>
    <r>
      <rPr>
        <sz val="10"/>
        <rFont val="Times New Roman"/>
        <charset val="134"/>
      </rPr>
      <t>Fracture healing time</t>
    </r>
    <r>
      <rPr>
        <sz val="10"/>
        <rFont val="宋体"/>
        <charset val="134"/>
      </rPr>
      <t>，</t>
    </r>
    <r>
      <rPr>
        <sz val="10"/>
        <rFont val="Times New Roman"/>
        <charset val="134"/>
      </rPr>
      <t>Fracture reduction quality</t>
    </r>
    <r>
      <rPr>
        <sz val="10"/>
        <rFont val="宋体"/>
        <charset val="134"/>
      </rPr>
      <t>、</t>
    </r>
    <r>
      <rPr>
        <sz val="10"/>
        <rFont val="Times New Roman"/>
        <charset val="134"/>
      </rPr>
      <t>Harris</t>
    </r>
    <r>
      <rPr>
        <sz val="10"/>
        <rFont val="宋体"/>
        <charset val="134"/>
      </rPr>
      <t>、</t>
    </r>
    <r>
      <rPr>
        <sz val="10"/>
        <rFont val="Times New Roman"/>
        <charset val="134"/>
      </rPr>
      <t>Postoperative complication rate</t>
    </r>
  </si>
  <si>
    <t>20(9/11)</t>
  </si>
  <si>
    <t>60(21/39)</t>
  </si>
  <si>
    <t>63.57±6.84</t>
  </si>
  <si>
    <t>63.29±5.84</t>
  </si>
  <si>
    <t>5 cohort</t>
  </si>
  <si>
    <t>Ling F 2023</t>
  </si>
  <si>
    <r>
      <rPr>
        <sz val="10"/>
        <rFont val="Times New Roman"/>
        <charset val="134"/>
      </rPr>
      <t>Operation duration</t>
    </r>
    <r>
      <rPr>
        <sz val="10"/>
        <rFont val="宋体"/>
        <charset val="134"/>
      </rPr>
      <t>、</t>
    </r>
    <r>
      <rPr>
        <sz val="10"/>
        <rFont val="Times New Roman"/>
        <charset val="134"/>
      </rPr>
      <t>Intraoperative blood loss</t>
    </r>
    <r>
      <rPr>
        <sz val="10"/>
        <rFont val="宋体"/>
        <charset val="134"/>
      </rPr>
      <t>、</t>
    </r>
    <r>
      <rPr>
        <sz val="10"/>
        <rFont val="Times New Roman"/>
        <charset val="134"/>
      </rPr>
      <t>Fracture healing time</t>
    </r>
    <r>
      <rPr>
        <sz val="10"/>
        <rFont val="宋体"/>
        <charset val="134"/>
      </rPr>
      <t>，</t>
    </r>
    <r>
      <rPr>
        <sz val="10"/>
        <rFont val="Times New Roman"/>
        <charset val="134"/>
      </rPr>
      <t>Fracture reduction quality</t>
    </r>
    <r>
      <rPr>
        <sz val="10"/>
        <rFont val="宋体"/>
        <charset val="134"/>
      </rPr>
      <t>、</t>
    </r>
    <r>
      <rPr>
        <sz val="10"/>
        <rFont val="Times New Roman"/>
        <charset val="134"/>
      </rPr>
      <t>Harris</t>
    </r>
    <r>
      <rPr>
        <sz val="10"/>
        <rFont val="宋体"/>
        <charset val="134"/>
      </rPr>
      <t>、</t>
    </r>
    <r>
      <rPr>
        <sz val="10"/>
        <rFont val="Times New Roman"/>
        <charset val="134"/>
      </rPr>
      <t>Postoperative complication rate</t>
    </r>
  </si>
  <si>
    <t>28(16/12)</t>
  </si>
  <si>
    <t>28(18/10)</t>
  </si>
  <si>
    <t>70.4±7.8</t>
  </si>
  <si>
    <t>73.0±8.9</t>
  </si>
  <si>
    <r>
      <rPr>
        <sz val="10"/>
        <rFont val="宋体"/>
        <charset val="134"/>
      </rPr>
      <t>（</t>
    </r>
    <r>
      <rPr>
        <sz val="10"/>
        <rFont val="Times New Roman"/>
        <charset val="134"/>
      </rPr>
      <t>7.3±0.9</t>
    </r>
    <r>
      <rPr>
        <sz val="10"/>
        <rFont val="宋体"/>
        <charset val="134"/>
      </rPr>
      <t>）、（</t>
    </r>
    <r>
      <rPr>
        <sz val="10"/>
        <rFont val="Times New Roman"/>
        <charset val="134"/>
      </rPr>
      <t>7.4±1.1</t>
    </r>
    <r>
      <rPr>
        <sz val="10"/>
        <rFont val="宋体"/>
        <charset val="134"/>
      </rPr>
      <t>）</t>
    </r>
    <r>
      <rPr>
        <sz val="10"/>
        <rFont val="Times New Roman"/>
        <charset val="134"/>
      </rPr>
      <t>months</t>
    </r>
  </si>
  <si>
    <t>6 cohort</t>
  </si>
  <si>
    <t>Li ZT 2022</t>
  </si>
  <si>
    <r>
      <rPr>
        <sz val="10"/>
        <rFont val="Times New Roman"/>
        <charset val="134"/>
      </rPr>
      <t>Operation duration</t>
    </r>
    <r>
      <rPr>
        <sz val="10"/>
        <rFont val="宋体"/>
        <charset val="134"/>
      </rPr>
      <t>、</t>
    </r>
    <r>
      <rPr>
        <sz val="10"/>
        <rFont val="Times New Roman"/>
        <charset val="134"/>
      </rPr>
      <t>Intraoperative blood loss</t>
    </r>
    <r>
      <rPr>
        <sz val="10"/>
        <rFont val="宋体"/>
        <charset val="134"/>
      </rPr>
      <t>、</t>
    </r>
    <r>
      <rPr>
        <sz val="10"/>
        <rFont val="Times New Roman"/>
        <charset val="134"/>
      </rPr>
      <t>Hospital stay</t>
    </r>
    <r>
      <rPr>
        <sz val="10"/>
        <rFont val="宋体"/>
        <charset val="134"/>
      </rPr>
      <t>、</t>
    </r>
    <r>
      <rPr>
        <sz val="10"/>
        <rFont val="Times New Roman"/>
        <charset val="134"/>
      </rPr>
      <t>Fracture reduction quality</t>
    </r>
    <r>
      <rPr>
        <sz val="10"/>
        <rFont val="宋体"/>
        <charset val="134"/>
      </rPr>
      <t>、</t>
    </r>
    <r>
      <rPr>
        <sz val="10"/>
        <rFont val="Times New Roman"/>
        <charset val="134"/>
      </rPr>
      <t>weight bearing time</t>
    </r>
    <r>
      <rPr>
        <sz val="10"/>
        <rFont val="宋体"/>
        <charset val="134"/>
      </rPr>
      <t>、</t>
    </r>
    <r>
      <rPr>
        <sz val="10"/>
        <rFont val="Times New Roman"/>
        <charset val="134"/>
      </rPr>
      <t>Postoperative complication rate</t>
    </r>
    <r>
      <rPr>
        <sz val="10"/>
        <rFont val="宋体"/>
        <charset val="134"/>
      </rPr>
      <t>、</t>
    </r>
    <r>
      <rPr>
        <sz val="10"/>
        <rFont val="Times New Roman"/>
        <charset val="134"/>
      </rPr>
      <t>Harris</t>
    </r>
  </si>
  <si>
    <t>46(24/22)</t>
  </si>
  <si>
    <t>46(26/20)</t>
  </si>
  <si>
    <t>75.7±5.2</t>
  </si>
  <si>
    <t>75.3±4.2</t>
  </si>
  <si>
    <r>
      <rPr>
        <sz val="10"/>
        <rFont val="Times New Roman"/>
        <charset val="134"/>
      </rPr>
      <t>6-12 months</t>
    </r>
    <r>
      <rPr>
        <sz val="10"/>
        <rFont val="宋体"/>
        <charset val="134"/>
      </rPr>
      <t xml:space="preserve">
</t>
    </r>
    <r>
      <rPr>
        <sz val="10"/>
        <rFont val="Times New Roman"/>
        <charset val="134"/>
      </rPr>
      <t>average 8.9 months</t>
    </r>
  </si>
  <si>
    <t>7 cohort</t>
  </si>
  <si>
    <t>Lin D 2022</t>
  </si>
  <si>
    <r>
      <rPr>
        <sz val="10"/>
        <rFont val="Times New Roman"/>
        <charset val="134"/>
      </rPr>
      <t>Operation duration</t>
    </r>
    <r>
      <rPr>
        <sz val="10"/>
        <rFont val="宋体"/>
        <charset val="134"/>
      </rPr>
      <t>、</t>
    </r>
    <r>
      <rPr>
        <sz val="10"/>
        <rFont val="Times New Roman"/>
        <charset val="134"/>
      </rPr>
      <t>Intraoperative blood loss</t>
    </r>
    <r>
      <rPr>
        <sz val="10"/>
        <rFont val="宋体"/>
        <charset val="134"/>
      </rPr>
      <t>、</t>
    </r>
    <r>
      <rPr>
        <sz val="10"/>
        <rFont val="Times New Roman"/>
        <charset val="134"/>
      </rPr>
      <t>racture healing time</t>
    </r>
    <r>
      <rPr>
        <sz val="10"/>
        <rFont val="宋体"/>
        <charset val="134"/>
      </rPr>
      <t>、</t>
    </r>
    <r>
      <rPr>
        <sz val="10"/>
        <rFont val="Times New Roman"/>
        <charset val="134"/>
      </rPr>
      <t>Full weight bearing time</t>
    </r>
    <r>
      <rPr>
        <sz val="10"/>
        <rFont val="宋体"/>
        <charset val="134"/>
      </rPr>
      <t>；</t>
    </r>
    <r>
      <rPr>
        <sz val="10"/>
        <rFont val="Times New Roman"/>
        <charset val="134"/>
      </rPr>
      <t xml:space="preserve">Harris </t>
    </r>
    <r>
      <rPr>
        <sz val="10"/>
        <rFont val="宋体"/>
        <charset val="134"/>
      </rPr>
      <t>；</t>
    </r>
    <r>
      <rPr>
        <sz val="10"/>
        <rFont val="Times New Roman"/>
        <charset val="134"/>
      </rPr>
      <t>Postoperative complication</t>
    </r>
  </si>
  <si>
    <r>
      <rPr>
        <sz val="10"/>
        <rFont val="Times New Roman"/>
        <charset val="134"/>
      </rPr>
      <t>20</t>
    </r>
    <r>
      <rPr>
        <sz val="10"/>
        <rFont val="宋体"/>
        <charset val="134"/>
      </rPr>
      <t>（</t>
    </r>
    <r>
      <rPr>
        <sz val="10"/>
        <rFont val="Times New Roman"/>
        <charset val="134"/>
      </rPr>
      <t>14/6</t>
    </r>
    <r>
      <rPr>
        <sz val="10"/>
        <rFont val="宋体"/>
        <charset val="134"/>
      </rPr>
      <t>）</t>
    </r>
  </si>
  <si>
    <r>
      <rPr>
        <sz val="10"/>
        <rFont val="Times New Roman"/>
        <charset val="134"/>
      </rPr>
      <t>25</t>
    </r>
    <r>
      <rPr>
        <sz val="10"/>
        <rFont val="宋体"/>
        <charset val="134"/>
      </rPr>
      <t>（</t>
    </r>
    <r>
      <rPr>
        <sz val="10"/>
        <rFont val="Times New Roman"/>
        <charset val="134"/>
      </rPr>
      <t>18/7</t>
    </r>
    <r>
      <rPr>
        <sz val="10"/>
        <rFont val="宋体"/>
        <charset val="134"/>
      </rPr>
      <t>）</t>
    </r>
  </si>
  <si>
    <t>78. 7±5. 9</t>
  </si>
  <si>
    <t>78. 7±8. 2</t>
  </si>
  <si>
    <t>10/14</t>
  </si>
  <si>
    <t>8/16</t>
  </si>
  <si>
    <r>
      <rPr>
        <sz val="10.5"/>
        <rFont val="Times New Roman"/>
        <charset val="134"/>
      </rPr>
      <t>6-21 months
average</t>
    </r>
    <r>
      <rPr>
        <sz val="10.5"/>
        <rFont val="宋体"/>
        <charset val="134"/>
      </rPr>
      <t>（</t>
    </r>
    <r>
      <rPr>
        <sz val="10.5"/>
        <rFont val="Times New Roman"/>
        <charset val="134"/>
      </rPr>
      <t>14.7±3.6</t>
    </r>
    <r>
      <rPr>
        <sz val="10.5"/>
        <rFont val="宋体"/>
        <charset val="134"/>
      </rPr>
      <t>）</t>
    </r>
    <r>
      <rPr>
        <sz val="10.5"/>
        <rFont val="Times New Roman"/>
        <charset val="134"/>
      </rPr>
      <t>months</t>
    </r>
  </si>
  <si>
    <t xml:space="preserve">8 cohort </t>
  </si>
  <si>
    <t>Zhang RB 2022</t>
  </si>
  <si>
    <r>
      <rPr>
        <sz val="10"/>
        <rFont val="Times New Roman"/>
        <charset val="134"/>
      </rPr>
      <t>Operation duration</t>
    </r>
    <r>
      <rPr>
        <sz val="10"/>
        <rFont val="宋体"/>
        <charset val="134"/>
      </rPr>
      <t>、</t>
    </r>
    <r>
      <rPr>
        <sz val="10"/>
        <rFont val="Times New Roman"/>
        <charset val="134"/>
      </rPr>
      <t>Intraoperative blood loss</t>
    </r>
    <r>
      <rPr>
        <sz val="10"/>
        <rFont val="宋体"/>
        <charset val="134"/>
      </rPr>
      <t>、</t>
    </r>
    <r>
      <rPr>
        <sz val="10"/>
        <rFont val="Times New Roman"/>
        <charset val="134"/>
      </rPr>
      <t>Hospital stay</t>
    </r>
    <r>
      <rPr>
        <sz val="10"/>
        <rFont val="宋体"/>
        <charset val="134"/>
      </rPr>
      <t>、</t>
    </r>
    <r>
      <rPr>
        <sz val="10"/>
        <rFont val="Times New Roman"/>
        <charset val="134"/>
      </rPr>
      <t>weight bearing time</t>
    </r>
  </si>
  <si>
    <r>
      <rPr>
        <sz val="11"/>
        <rFont val="Times New Roman"/>
        <charset val="134"/>
      </rPr>
      <t>32</t>
    </r>
    <r>
      <rPr>
        <sz val="11"/>
        <rFont val="宋体"/>
        <charset val="134"/>
      </rPr>
      <t>（</t>
    </r>
    <r>
      <rPr>
        <sz val="11"/>
        <rFont val="Times New Roman"/>
        <charset val="134"/>
      </rPr>
      <t>13/19</t>
    </r>
    <r>
      <rPr>
        <sz val="11"/>
        <rFont val="宋体"/>
        <charset val="134"/>
      </rPr>
      <t>）</t>
    </r>
  </si>
  <si>
    <r>
      <rPr>
        <sz val="10"/>
        <rFont val="Times New Roman"/>
        <charset val="134"/>
      </rPr>
      <t>32</t>
    </r>
    <r>
      <rPr>
        <sz val="10"/>
        <rFont val="宋体"/>
        <charset val="134"/>
      </rPr>
      <t>（</t>
    </r>
    <r>
      <rPr>
        <sz val="10"/>
        <rFont val="Times New Roman"/>
        <charset val="134"/>
      </rPr>
      <t>12/20</t>
    </r>
    <r>
      <rPr>
        <sz val="10"/>
        <rFont val="宋体"/>
        <charset val="134"/>
      </rPr>
      <t>）</t>
    </r>
  </si>
  <si>
    <t>79.24±1.23</t>
  </si>
  <si>
    <t>79.17±1.21</t>
  </si>
  <si>
    <t>not mention</t>
  </si>
  <si>
    <t>9 cohort</t>
  </si>
  <si>
    <t>Yang DS 2023</t>
  </si>
  <si>
    <r>
      <rPr>
        <sz val="10"/>
        <rFont val="Times New Roman"/>
        <charset val="134"/>
      </rPr>
      <t>Operation duration</t>
    </r>
    <r>
      <rPr>
        <sz val="10"/>
        <rFont val="宋体"/>
        <charset val="134"/>
      </rPr>
      <t>、</t>
    </r>
    <r>
      <rPr>
        <sz val="10"/>
        <rFont val="Times New Roman"/>
        <charset val="134"/>
      </rPr>
      <t>Intraoperative blood loss</t>
    </r>
    <r>
      <rPr>
        <sz val="10"/>
        <rFont val="宋体"/>
        <charset val="134"/>
      </rPr>
      <t>、</t>
    </r>
    <r>
      <rPr>
        <sz val="10"/>
        <rFont val="Times New Roman"/>
        <charset val="134"/>
      </rPr>
      <t>Blood transfusion</t>
    </r>
    <r>
      <rPr>
        <sz val="10"/>
        <rFont val="宋体"/>
        <charset val="134"/>
      </rPr>
      <t>、</t>
    </r>
    <r>
      <rPr>
        <sz val="10"/>
        <rFont val="Times New Roman"/>
        <charset val="134"/>
      </rPr>
      <t>Hospital stay</t>
    </r>
    <r>
      <rPr>
        <sz val="10"/>
        <rFont val="宋体"/>
        <charset val="134"/>
      </rPr>
      <t>、</t>
    </r>
    <r>
      <rPr>
        <sz val="10"/>
        <rFont val="Times New Roman"/>
        <charset val="134"/>
      </rPr>
      <t>weight bearing time</t>
    </r>
    <r>
      <rPr>
        <sz val="10"/>
        <rFont val="宋体"/>
        <charset val="134"/>
      </rPr>
      <t>、</t>
    </r>
    <r>
      <rPr>
        <sz val="10"/>
        <rFont val="Times New Roman"/>
        <charset val="134"/>
      </rPr>
      <t>VAS</t>
    </r>
    <r>
      <rPr>
        <sz val="10"/>
        <rFont val="宋体"/>
        <charset val="134"/>
      </rPr>
      <t>、</t>
    </r>
    <r>
      <rPr>
        <sz val="10"/>
        <rFont val="Times New Roman"/>
        <charset val="134"/>
      </rPr>
      <t>Fracture reduction quality</t>
    </r>
    <r>
      <rPr>
        <sz val="10"/>
        <rFont val="宋体"/>
        <charset val="134"/>
      </rPr>
      <t>、</t>
    </r>
    <r>
      <rPr>
        <sz val="10"/>
        <rFont val="Times New Roman"/>
        <charset val="134"/>
      </rPr>
      <t>racture healing time</t>
    </r>
    <r>
      <rPr>
        <sz val="10"/>
        <rFont val="宋体"/>
        <charset val="134"/>
      </rPr>
      <t>、</t>
    </r>
    <r>
      <rPr>
        <sz val="10"/>
        <rFont val="Times New Roman"/>
        <charset val="134"/>
      </rPr>
      <t>Postoperative complication</t>
    </r>
  </si>
  <si>
    <r>
      <rPr>
        <sz val="11"/>
        <rFont val="Times New Roman"/>
        <charset val="134"/>
      </rPr>
      <t>24</t>
    </r>
    <r>
      <rPr>
        <sz val="11"/>
        <rFont val="宋体"/>
        <charset val="134"/>
      </rPr>
      <t>（</t>
    </r>
    <r>
      <rPr>
        <sz val="11"/>
        <rFont val="Times New Roman"/>
        <charset val="134"/>
      </rPr>
      <t>13/11</t>
    </r>
    <r>
      <rPr>
        <sz val="11"/>
        <rFont val="宋体"/>
        <charset val="134"/>
      </rPr>
      <t>）</t>
    </r>
  </si>
  <si>
    <r>
      <rPr>
        <sz val="10"/>
        <rFont val="Times New Roman"/>
        <charset val="134"/>
      </rPr>
      <t>24</t>
    </r>
    <r>
      <rPr>
        <sz val="10"/>
        <rFont val="宋体"/>
        <charset val="134"/>
      </rPr>
      <t>（</t>
    </r>
    <r>
      <rPr>
        <sz val="10"/>
        <rFont val="Times New Roman"/>
        <charset val="134"/>
      </rPr>
      <t>15/9</t>
    </r>
    <r>
      <rPr>
        <sz val="10"/>
        <rFont val="宋体"/>
        <charset val="134"/>
      </rPr>
      <t>）</t>
    </r>
  </si>
  <si>
    <t>79.0±5.0</t>
  </si>
  <si>
    <t>78.6±5.8</t>
  </si>
  <si>
    <r>
      <rPr>
        <sz val="10"/>
        <rFont val="Times New Roman"/>
        <charset val="134"/>
      </rPr>
      <t>6-15 months</t>
    </r>
    <r>
      <rPr>
        <sz val="10"/>
        <rFont val="宋体"/>
        <charset val="134"/>
      </rPr>
      <t xml:space="preserve"> </t>
    </r>
    <r>
      <rPr>
        <sz val="10"/>
        <rFont val="Times New Roman"/>
        <charset val="134"/>
      </rPr>
      <t xml:space="preserve">
PFBN: average 9.8 months 
PFNA: average 9.6 months</t>
    </r>
  </si>
  <si>
    <t>10 cohort</t>
  </si>
  <si>
    <t>Wang YC  2023</t>
  </si>
  <si>
    <r>
      <rPr>
        <sz val="10"/>
        <rFont val="Times New Roman"/>
        <charset val="134"/>
      </rPr>
      <t>Operation duration</t>
    </r>
    <r>
      <rPr>
        <sz val="10"/>
        <rFont val="宋体"/>
        <charset val="134"/>
      </rPr>
      <t>、</t>
    </r>
    <r>
      <rPr>
        <sz val="10"/>
        <rFont val="Times New Roman"/>
        <charset val="134"/>
      </rPr>
      <t>Intraoperative blood loss</t>
    </r>
    <r>
      <rPr>
        <sz val="10"/>
        <rFont val="宋体"/>
        <charset val="134"/>
      </rPr>
      <t>、</t>
    </r>
    <r>
      <rPr>
        <sz val="10"/>
        <rFont val="Times New Roman"/>
        <charset val="134"/>
      </rPr>
      <t>Incision length</t>
    </r>
    <r>
      <rPr>
        <sz val="10"/>
        <rFont val="宋体"/>
        <charset val="134"/>
      </rPr>
      <t>、</t>
    </r>
    <r>
      <rPr>
        <sz val="10"/>
        <rFont val="Times New Roman"/>
        <charset val="134"/>
      </rPr>
      <t>Intraoperative fluoroscopy times</t>
    </r>
    <r>
      <rPr>
        <sz val="10"/>
        <rFont val="宋体"/>
        <charset val="134"/>
      </rPr>
      <t>、</t>
    </r>
    <r>
      <rPr>
        <sz val="10"/>
        <rFont val="Times New Roman"/>
        <charset val="134"/>
      </rPr>
      <t>Hospital stay</t>
    </r>
    <r>
      <rPr>
        <sz val="10"/>
        <rFont val="宋体"/>
        <charset val="134"/>
      </rPr>
      <t>、</t>
    </r>
    <r>
      <rPr>
        <sz val="10"/>
        <rFont val="Times New Roman"/>
        <charset val="134"/>
      </rPr>
      <t>Full weight bearing time</t>
    </r>
    <r>
      <rPr>
        <sz val="10"/>
        <rFont val="宋体"/>
        <charset val="134"/>
      </rPr>
      <t>、</t>
    </r>
    <r>
      <rPr>
        <sz val="10"/>
        <rFont val="Times New Roman"/>
        <charset val="134"/>
      </rPr>
      <t>VAS</t>
    </r>
    <r>
      <rPr>
        <sz val="10"/>
        <rFont val="宋体"/>
        <charset val="134"/>
      </rPr>
      <t>、</t>
    </r>
    <r>
      <rPr>
        <sz val="10"/>
        <rFont val="Times New Roman"/>
        <charset val="134"/>
      </rPr>
      <t xml:space="preserve">Harris </t>
    </r>
    <r>
      <rPr>
        <sz val="10"/>
        <rFont val="宋体"/>
        <charset val="134"/>
      </rPr>
      <t>、</t>
    </r>
    <r>
      <rPr>
        <sz val="10"/>
        <rFont val="Times New Roman"/>
        <charset val="134"/>
      </rPr>
      <t>range of motion</t>
    </r>
    <r>
      <rPr>
        <sz val="10"/>
        <rFont val="宋体"/>
        <charset val="134"/>
      </rPr>
      <t>（</t>
    </r>
    <r>
      <rPr>
        <sz val="10"/>
        <rFont val="Times New Roman"/>
        <charset val="134"/>
      </rPr>
      <t>ROM</t>
    </r>
    <r>
      <rPr>
        <sz val="10"/>
        <rFont val="宋体"/>
        <charset val="134"/>
      </rPr>
      <t>）、</t>
    </r>
    <r>
      <rPr>
        <sz val="10"/>
        <rFont val="Times New Roman"/>
        <charset val="134"/>
      </rPr>
      <t>Fracture reduction quality</t>
    </r>
    <r>
      <rPr>
        <sz val="10"/>
        <rFont val="宋体"/>
        <charset val="134"/>
      </rPr>
      <t>、</t>
    </r>
    <r>
      <rPr>
        <sz val="10"/>
        <rFont val="Times New Roman"/>
        <charset val="134"/>
      </rPr>
      <t>weight bearing time</t>
    </r>
    <r>
      <rPr>
        <sz val="10"/>
        <rFont val="宋体"/>
        <charset val="134"/>
      </rPr>
      <t>、</t>
    </r>
    <r>
      <rPr>
        <sz val="10"/>
        <rFont val="Times New Roman"/>
        <charset val="134"/>
      </rPr>
      <t xml:space="preserve">Femoral neck-shaft angle </t>
    </r>
  </si>
  <si>
    <r>
      <rPr>
        <sz val="10"/>
        <rFont val="Times New Roman"/>
        <charset val="134"/>
      </rPr>
      <t>20</t>
    </r>
    <r>
      <rPr>
        <sz val="10"/>
        <rFont val="宋体"/>
        <charset val="134"/>
      </rPr>
      <t>（</t>
    </r>
    <r>
      <rPr>
        <sz val="10"/>
        <rFont val="Times New Roman"/>
        <charset val="134"/>
      </rPr>
      <t>11/9</t>
    </r>
    <r>
      <rPr>
        <sz val="10"/>
        <rFont val="宋体"/>
        <charset val="134"/>
      </rPr>
      <t>）</t>
    </r>
  </si>
  <si>
    <t>20(12/8)</t>
  </si>
  <si>
    <t>75.3±6.4</t>
  </si>
  <si>
    <t>74.6±6.0</t>
  </si>
  <si>
    <t>9/11</t>
  </si>
  <si>
    <t>12/8</t>
  </si>
  <si>
    <t>11 cohort</t>
  </si>
  <si>
    <t>Wu YX 2023</t>
  </si>
  <si>
    <r>
      <rPr>
        <sz val="10"/>
        <rFont val="Times New Roman"/>
        <charset val="134"/>
      </rPr>
      <t>Postoperative complication</t>
    </r>
    <r>
      <rPr>
        <sz val="10"/>
        <rFont val="宋体"/>
        <charset val="134"/>
      </rPr>
      <t>、</t>
    </r>
    <r>
      <rPr>
        <sz val="10"/>
        <rFont val="Times New Roman"/>
        <charset val="134"/>
      </rPr>
      <t>Operation duration</t>
    </r>
    <r>
      <rPr>
        <sz val="10"/>
        <rFont val="宋体"/>
        <charset val="134"/>
      </rPr>
      <t>、</t>
    </r>
    <r>
      <rPr>
        <sz val="10"/>
        <rFont val="Times New Roman"/>
        <charset val="134"/>
      </rPr>
      <t>Intraoperative blood loss</t>
    </r>
    <r>
      <rPr>
        <sz val="10"/>
        <rFont val="宋体"/>
        <charset val="134"/>
      </rPr>
      <t>、</t>
    </r>
    <r>
      <rPr>
        <sz val="10"/>
        <rFont val="Times New Roman"/>
        <charset val="134"/>
      </rPr>
      <t>Fracture reduction quality</t>
    </r>
    <r>
      <rPr>
        <sz val="10"/>
        <rFont val="宋体"/>
        <charset val="134"/>
      </rPr>
      <t>、</t>
    </r>
    <r>
      <rPr>
        <sz val="10"/>
        <rFont val="Times New Roman"/>
        <charset val="134"/>
      </rPr>
      <t>racture healing time</t>
    </r>
    <r>
      <rPr>
        <sz val="10"/>
        <rFont val="宋体"/>
        <charset val="134"/>
      </rPr>
      <t>、</t>
    </r>
    <r>
      <rPr>
        <sz val="10"/>
        <rFont val="Times New Roman"/>
        <charset val="134"/>
      </rPr>
      <t>Harris</t>
    </r>
  </si>
  <si>
    <t>30(13/17)</t>
  </si>
  <si>
    <t>30(12/18)</t>
  </si>
  <si>
    <t>69.4±3.5</t>
  </si>
  <si>
    <t>69.6±3.2</t>
  </si>
  <si>
    <t>2 months</t>
  </si>
  <si>
    <t>12 cohort</t>
  </si>
  <si>
    <t>Wan Y 2024</t>
  </si>
  <si>
    <r>
      <rPr>
        <sz val="10"/>
        <rFont val="Times New Roman"/>
        <charset val="134"/>
      </rPr>
      <t>Operation duration</t>
    </r>
    <r>
      <rPr>
        <sz val="10"/>
        <rFont val="宋体"/>
        <charset val="134"/>
      </rPr>
      <t>、</t>
    </r>
    <r>
      <rPr>
        <sz val="10"/>
        <rFont val="Times New Roman"/>
        <charset val="134"/>
      </rPr>
      <t>Intraoperative blood loss</t>
    </r>
    <r>
      <rPr>
        <sz val="10"/>
        <rFont val="宋体"/>
        <charset val="134"/>
      </rPr>
      <t>、</t>
    </r>
    <r>
      <rPr>
        <sz val="10"/>
        <rFont val="Times New Roman"/>
        <charset val="134"/>
      </rPr>
      <t>Incision length</t>
    </r>
    <r>
      <rPr>
        <sz val="10"/>
        <rFont val="宋体"/>
        <charset val="134"/>
      </rPr>
      <t>、</t>
    </r>
    <r>
      <rPr>
        <sz val="10"/>
        <rFont val="Times New Roman"/>
        <charset val="134"/>
      </rPr>
      <t>Intraoperative fluoroscopy times</t>
    </r>
    <r>
      <rPr>
        <sz val="10"/>
        <rFont val="宋体"/>
        <charset val="134"/>
      </rPr>
      <t>、</t>
    </r>
    <r>
      <rPr>
        <sz val="10"/>
        <rFont val="Times New Roman"/>
        <charset val="134"/>
      </rPr>
      <t>Hospital stay</t>
    </r>
    <r>
      <rPr>
        <sz val="10"/>
        <rFont val="宋体"/>
        <charset val="134"/>
      </rPr>
      <t>、</t>
    </r>
    <r>
      <rPr>
        <sz val="10"/>
        <rFont val="Times New Roman"/>
        <charset val="134"/>
      </rPr>
      <t>Partial weight bearing time</t>
    </r>
    <r>
      <rPr>
        <sz val="10"/>
        <rFont val="宋体"/>
        <charset val="134"/>
      </rPr>
      <t>、</t>
    </r>
    <r>
      <rPr>
        <sz val="10"/>
        <rFont val="Times New Roman"/>
        <charset val="134"/>
      </rPr>
      <t>Hospital stay</t>
    </r>
    <r>
      <rPr>
        <sz val="10"/>
        <rFont val="宋体"/>
        <charset val="134"/>
      </rPr>
      <t>、</t>
    </r>
    <r>
      <rPr>
        <sz val="10"/>
        <rFont val="Times New Roman"/>
        <charset val="134"/>
      </rPr>
      <t>Full weight bearing time</t>
    </r>
    <r>
      <rPr>
        <sz val="10"/>
        <rFont val="宋体"/>
        <charset val="134"/>
      </rPr>
      <t>、</t>
    </r>
    <r>
      <rPr>
        <sz val="10"/>
        <rFont val="Times New Roman"/>
        <charset val="134"/>
      </rPr>
      <t>VAS</t>
    </r>
    <r>
      <rPr>
        <sz val="10"/>
        <rFont val="宋体"/>
        <charset val="134"/>
      </rPr>
      <t>、</t>
    </r>
    <r>
      <rPr>
        <sz val="10"/>
        <rFont val="Times New Roman"/>
        <charset val="134"/>
      </rPr>
      <t>Harris</t>
    </r>
    <r>
      <rPr>
        <sz val="10"/>
        <rFont val="宋体"/>
        <charset val="134"/>
      </rPr>
      <t>、</t>
    </r>
    <r>
      <rPr>
        <sz val="10"/>
        <rFont val="Times New Roman"/>
        <charset val="134"/>
      </rPr>
      <t>range of motion</t>
    </r>
    <r>
      <rPr>
        <sz val="10"/>
        <rFont val="宋体"/>
        <charset val="134"/>
      </rPr>
      <t>（</t>
    </r>
    <r>
      <rPr>
        <sz val="10"/>
        <rFont val="Times New Roman"/>
        <charset val="134"/>
      </rPr>
      <t>ROM</t>
    </r>
    <r>
      <rPr>
        <sz val="10"/>
        <rFont val="宋体"/>
        <charset val="134"/>
      </rPr>
      <t>）、</t>
    </r>
    <r>
      <rPr>
        <sz val="10"/>
        <rFont val="Times New Roman"/>
        <charset val="134"/>
      </rPr>
      <t>Tip-apex distance</t>
    </r>
  </si>
  <si>
    <r>
      <rPr>
        <sz val="10"/>
        <rFont val="Times New Roman"/>
        <charset val="134"/>
      </rPr>
      <t>16</t>
    </r>
    <r>
      <rPr>
        <sz val="10"/>
        <rFont val="宋体"/>
        <charset val="134"/>
      </rPr>
      <t>（</t>
    </r>
    <r>
      <rPr>
        <sz val="10"/>
        <rFont val="Times New Roman"/>
        <charset val="134"/>
      </rPr>
      <t>11/5</t>
    </r>
    <r>
      <rPr>
        <sz val="10"/>
        <rFont val="宋体"/>
        <charset val="134"/>
      </rPr>
      <t>）</t>
    </r>
  </si>
  <si>
    <r>
      <rPr>
        <sz val="10"/>
        <rFont val="Times New Roman"/>
        <charset val="134"/>
      </rPr>
      <t>19</t>
    </r>
    <r>
      <rPr>
        <sz val="10"/>
        <rFont val="宋体"/>
        <charset val="134"/>
      </rPr>
      <t>（</t>
    </r>
    <r>
      <rPr>
        <sz val="10"/>
        <rFont val="Times New Roman"/>
        <charset val="134"/>
      </rPr>
      <t>15/4</t>
    </r>
    <r>
      <rPr>
        <sz val="10"/>
        <rFont val="宋体"/>
        <charset val="134"/>
      </rPr>
      <t>）</t>
    </r>
  </si>
  <si>
    <t>78.0±8.8</t>
  </si>
  <si>
    <t>75.3±7.0</t>
  </si>
  <si>
    <t>7/9</t>
  </si>
  <si>
    <t>10/9</t>
  </si>
  <si>
    <r>
      <rPr>
        <sz val="10"/>
        <rFont val="Times New Roman"/>
        <charset val="134"/>
      </rPr>
      <t>average</t>
    </r>
    <r>
      <rPr>
        <sz val="10"/>
        <rFont val="宋体"/>
        <charset val="134"/>
      </rPr>
      <t>（</t>
    </r>
    <r>
      <rPr>
        <sz val="10"/>
        <rFont val="Times New Roman"/>
        <charset val="134"/>
      </rPr>
      <t>14.7±2.6</t>
    </r>
    <r>
      <rPr>
        <sz val="10"/>
        <rFont val="宋体"/>
        <charset val="134"/>
      </rPr>
      <t>）</t>
    </r>
    <r>
      <rPr>
        <sz val="10"/>
        <rFont val="Times New Roman"/>
        <charset val="134"/>
      </rPr>
      <t>months</t>
    </r>
  </si>
  <si>
    <t>13 cohort</t>
  </si>
  <si>
    <r>
      <rPr>
        <sz val="11"/>
        <rFont val="宋体"/>
        <charset val="134"/>
      </rPr>
      <t xml:space="preserve">Jia C </t>
    </r>
    <r>
      <rPr>
        <sz val="11"/>
        <rFont val="Times New Roman"/>
        <charset val="134"/>
      </rPr>
      <t>2023</t>
    </r>
  </si>
  <si>
    <r>
      <rPr>
        <sz val="11"/>
        <rFont val="Times New Roman"/>
        <charset val="134"/>
      </rPr>
      <t>Operation duration</t>
    </r>
    <r>
      <rPr>
        <sz val="11"/>
        <rFont val="宋体"/>
        <charset val="134"/>
      </rPr>
      <t>、</t>
    </r>
    <r>
      <rPr>
        <sz val="11"/>
        <rFont val="Times New Roman"/>
        <charset val="134"/>
      </rPr>
      <t>Intraoperative blood loss</t>
    </r>
    <r>
      <rPr>
        <sz val="11"/>
        <rFont val="宋体"/>
        <charset val="134"/>
      </rPr>
      <t>、</t>
    </r>
    <r>
      <rPr>
        <sz val="11"/>
        <rFont val="Times New Roman"/>
        <charset val="134"/>
      </rPr>
      <t>Intraoperative fluoroscopy times</t>
    </r>
    <r>
      <rPr>
        <sz val="11"/>
        <rFont val="宋体"/>
        <charset val="134"/>
      </rPr>
      <t>、</t>
    </r>
    <r>
      <rPr>
        <sz val="11"/>
        <rFont val="Times New Roman"/>
        <charset val="134"/>
      </rPr>
      <t>Hospital stay</t>
    </r>
    <r>
      <rPr>
        <sz val="11"/>
        <rFont val="宋体"/>
        <charset val="134"/>
      </rPr>
      <t>、</t>
    </r>
    <r>
      <rPr>
        <sz val="11"/>
        <rFont val="Times New Roman"/>
        <charset val="134"/>
      </rPr>
      <t>Fracture reduction quality</t>
    </r>
    <r>
      <rPr>
        <sz val="11"/>
        <rFont val="宋体"/>
        <charset val="134"/>
      </rPr>
      <t>、</t>
    </r>
    <r>
      <rPr>
        <sz val="11"/>
        <rFont val="Times New Roman"/>
        <charset val="134"/>
      </rPr>
      <t>Postoperative complication</t>
    </r>
    <r>
      <rPr>
        <sz val="11"/>
        <rFont val="宋体"/>
        <charset val="134"/>
      </rPr>
      <t>、</t>
    </r>
    <r>
      <rPr>
        <sz val="11"/>
        <rFont val="Times New Roman"/>
        <charset val="134"/>
      </rPr>
      <t>Fracture healing time</t>
    </r>
    <r>
      <rPr>
        <sz val="11"/>
        <rFont val="宋体"/>
        <charset val="134"/>
      </rPr>
      <t>、</t>
    </r>
    <r>
      <rPr>
        <sz val="11"/>
        <rFont val="Times New Roman"/>
        <charset val="134"/>
      </rPr>
      <t xml:space="preserve">Harris </t>
    </r>
  </si>
  <si>
    <t>25(17/8)</t>
  </si>
  <si>
    <r>
      <rPr>
        <sz val="12"/>
        <rFont val="Times New Roman"/>
        <charset val="134"/>
      </rPr>
      <t>20</t>
    </r>
    <r>
      <rPr>
        <sz val="12"/>
        <rFont val="宋体"/>
        <charset val="134"/>
      </rPr>
      <t>（</t>
    </r>
    <r>
      <rPr>
        <sz val="12"/>
        <rFont val="Times New Roman"/>
        <charset val="134"/>
      </rPr>
      <t>13/7</t>
    </r>
    <r>
      <rPr>
        <sz val="12"/>
        <rFont val="宋体"/>
        <charset val="134"/>
      </rPr>
      <t>）</t>
    </r>
  </si>
  <si>
    <t>83.28±7.85</t>
  </si>
  <si>
    <t>79.90 ± 9.60</t>
  </si>
  <si>
    <t>10/15</t>
  </si>
  <si>
    <t>6/14</t>
  </si>
  <si>
    <r>
      <rPr>
        <sz val="10"/>
        <rFont val="Times New Roman"/>
        <charset val="134"/>
      </rPr>
      <t>6-18 months</t>
    </r>
    <r>
      <rPr>
        <sz val="10"/>
        <rFont val="宋体"/>
        <charset val="134"/>
      </rPr>
      <t xml:space="preserve"> </t>
    </r>
    <r>
      <rPr>
        <sz val="10"/>
        <rFont val="Times New Roman"/>
        <charset val="134"/>
      </rPr>
      <t xml:space="preserve">
average (10.53 ± 2.17) months</t>
    </r>
  </si>
  <si>
    <t>14 cohort</t>
  </si>
  <si>
    <t>Fu Hongpei 2024</t>
  </si>
  <si>
    <t>operation 
time, intraoperative bleeding, postoperative weight-bearing 
time, FRS score (6 months postoperative), fracture healing 
time, and hospitalization time, time from 
injury to surgery, number of intraoperative fluoroscopies, 
intraoperative fluid infusion volume, fracture healing time, 
and postoperative FRS score,</t>
  </si>
  <si>
    <t>22(12/20)</t>
  </si>
  <si>
    <t>40(27/13)</t>
  </si>
  <si>
    <t>20(13/7)</t>
  </si>
  <si>
    <t>76.27± 4.47</t>
  </si>
  <si>
    <t>79.15± 7.82</t>
  </si>
  <si>
    <t>80.55± 7.05</t>
  </si>
  <si>
    <t>10/12</t>
  </si>
  <si>
    <t>21/19</t>
  </si>
  <si>
    <t>6 months</t>
  </si>
  <si>
    <t>15 cohort</t>
  </si>
  <si>
    <t>Zhang Yan 2024</t>
  </si>
  <si>
    <r>
      <rPr>
        <sz val="10"/>
        <rFont val="Times New Roman"/>
        <charset val="134"/>
      </rPr>
      <t>operation time, intraoperative bleeding</t>
    </r>
    <r>
      <rPr>
        <sz val="10"/>
        <rFont val="宋体"/>
        <charset val="134"/>
      </rPr>
      <t>、</t>
    </r>
    <r>
      <rPr>
        <sz val="10"/>
        <rFont val="Times New Roman"/>
        <charset val="134"/>
      </rPr>
      <t>Hospital stay</t>
    </r>
    <r>
      <rPr>
        <sz val="10"/>
        <rFont val="宋体"/>
        <charset val="134"/>
      </rPr>
      <t>、</t>
    </r>
    <r>
      <rPr>
        <sz val="10"/>
        <rFont val="Times New Roman"/>
        <charset val="134"/>
      </rPr>
      <t>Postoperative complication</t>
    </r>
    <r>
      <rPr>
        <sz val="10"/>
        <rFont val="宋体"/>
        <charset val="134"/>
      </rPr>
      <t>、</t>
    </r>
    <r>
      <rPr>
        <sz val="10"/>
        <rFont val="Times New Roman"/>
        <charset val="134"/>
      </rPr>
      <t>Postoperative complication rate,VAS</t>
    </r>
    <r>
      <rPr>
        <sz val="10"/>
        <rFont val="宋体"/>
        <charset val="134"/>
      </rPr>
      <t>、</t>
    </r>
    <r>
      <rPr>
        <sz val="10"/>
        <rFont val="Times New Roman"/>
        <charset val="134"/>
      </rPr>
      <t>ADL</t>
    </r>
    <r>
      <rPr>
        <sz val="10"/>
        <rFont val="宋体"/>
        <charset val="134"/>
      </rPr>
      <t>、</t>
    </r>
    <r>
      <rPr>
        <sz val="10"/>
        <rFont val="Times New Roman"/>
        <charset val="134"/>
      </rPr>
      <t>Harris, etc.</t>
    </r>
  </si>
  <si>
    <r>
      <rPr>
        <sz val="10"/>
        <rFont val="Arial"/>
        <charset val="134"/>
      </rPr>
      <t>40</t>
    </r>
    <r>
      <rPr>
        <sz val="10"/>
        <rFont val="宋体"/>
        <charset val="134"/>
      </rPr>
      <t>(25/15)</t>
    </r>
  </si>
  <si>
    <t>43(27/16)</t>
  </si>
  <si>
    <t>81.4± 9.1</t>
  </si>
  <si>
    <t>80.2± 11.6</t>
  </si>
  <si>
    <t>PFBN:  18.2±0.9 months 
PFNA: 18.1±0.7 months</t>
  </si>
  <si>
    <t>Partial weight bearing time</t>
  </si>
  <si>
    <t>Tsample</t>
  </si>
  <si>
    <t>Tmean</t>
  </si>
  <si>
    <t>Tsd</t>
  </si>
  <si>
    <t>Csample</t>
  </si>
  <si>
    <t>Cmean</t>
  </si>
  <si>
    <t>Csd</t>
  </si>
  <si>
    <t>Time</t>
  </si>
  <si>
    <t>Fu HP 2023A</t>
  </si>
  <si>
    <t>B vs A</t>
  </si>
  <si>
    <t>Fu HP 2023I</t>
  </si>
  <si>
    <t>B vs I</t>
  </si>
  <si>
    <t>Jin LK 2024A</t>
  </si>
  <si>
    <t>Jin LK 2024I</t>
  </si>
  <si>
    <t>Wang YC 2023</t>
  </si>
  <si>
    <t>Fu HP 2024</t>
  </si>
  <si>
    <t>Full weight bearing time(Week)</t>
  </si>
  <si>
    <r>
      <rPr>
        <sz val="10"/>
        <rFont val="宋体"/>
        <charset val="134"/>
      </rPr>
      <t>Lin D</t>
    </r>
    <r>
      <rPr>
        <sz val="10"/>
        <rFont val="Arial"/>
        <charset val="134"/>
      </rPr>
      <t xml:space="preserve"> 2022</t>
    </r>
  </si>
  <si>
    <t>7. 9</t>
  </si>
  <si>
    <t>1. 2</t>
  </si>
  <si>
    <t>9. 1</t>
  </si>
  <si>
    <t>0. 9</t>
  </si>
  <si>
    <t>Day</t>
  </si>
  <si>
    <t>Fracture healing time(Week)</t>
  </si>
  <si>
    <t>Active</t>
  </si>
  <si>
    <t>8. 7</t>
  </si>
  <si>
    <t>8. 5</t>
  </si>
  <si>
    <t>Jia C 2023</t>
  </si>
  <si>
    <t>Operation duration（min）</t>
  </si>
  <si>
    <t>74. 1</t>
  </si>
  <si>
    <t>3. 8</t>
  </si>
  <si>
    <t>73. 1</t>
  </si>
  <si>
    <t>5. 7</t>
  </si>
  <si>
    <t>Zhang Y 2024</t>
  </si>
  <si>
    <t>Excellent</t>
  </si>
  <si>
    <t>Good</t>
  </si>
  <si>
    <t>Bad</t>
  </si>
  <si>
    <t>Total</t>
  </si>
  <si>
    <t>Excellent and good rate</t>
  </si>
  <si>
    <r>
      <rPr>
        <sz val="10"/>
        <color theme="1"/>
        <rFont val="宋体"/>
        <charset val="134"/>
      </rPr>
      <t>Long ZM</t>
    </r>
    <r>
      <rPr>
        <sz val="10"/>
        <color theme="1"/>
        <rFont val="Arial"/>
        <charset val="134"/>
      </rPr>
      <t xml:space="preserve"> 2022</t>
    </r>
  </si>
  <si>
    <t>Excellent and good</t>
  </si>
  <si>
    <r>
      <rPr>
        <sz val="10"/>
        <color theme="1"/>
        <rFont val="宋体"/>
        <charset val="134"/>
      </rPr>
      <t>Ling F</t>
    </r>
    <r>
      <rPr>
        <sz val="10"/>
        <color theme="1"/>
        <rFont val="Arial"/>
        <charset val="134"/>
      </rPr>
      <t xml:space="preserve"> 2023</t>
    </r>
  </si>
  <si>
    <t>total</t>
  </si>
  <si>
    <r>
      <rPr>
        <sz val="10"/>
        <color theme="1"/>
        <rFont val="宋体"/>
        <charset val="134"/>
      </rPr>
      <t xml:space="preserve">Li ZT </t>
    </r>
    <r>
      <rPr>
        <sz val="10"/>
        <color theme="1"/>
        <rFont val="Arial"/>
        <charset val="134"/>
      </rPr>
      <t>2022</t>
    </r>
  </si>
  <si>
    <r>
      <rPr>
        <sz val="10"/>
        <color theme="1"/>
        <rFont val="宋体"/>
        <charset val="134"/>
      </rPr>
      <t xml:space="preserve">Wu YX </t>
    </r>
    <r>
      <rPr>
        <sz val="10"/>
        <color theme="1"/>
        <rFont val="Arial"/>
        <charset val="134"/>
      </rPr>
      <t>2023</t>
    </r>
  </si>
  <si>
    <r>
      <rPr>
        <sz val="10"/>
        <color rgb="FFFF0000"/>
        <rFont val="宋体"/>
        <charset val="134"/>
      </rPr>
      <t>Wan Y</t>
    </r>
    <r>
      <rPr>
        <sz val="10"/>
        <color rgb="FFFF0000"/>
        <rFont val="Arial"/>
        <charset val="134"/>
      </rPr>
      <t xml:space="preserve"> 2024</t>
    </r>
  </si>
  <si>
    <r>
      <rPr>
        <sz val="11"/>
        <color theme="1"/>
        <rFont val="宋体"/>
        <charset val="134"/>
      </rPr>
      <t>Jia C</t>
    </r>
    <r>
      <rPr>
        <sz val="11"/>
        <color theme="1"/>
        <rFont val="Arial"/>
        <charset val="134"/>
      </rPr>
      <t xml:space="preserve"> 2023</t>
    </r>
  </si>
  <si>
    <t>Hospital stay（Day）</t>
  </si>
  <si>
    <t>Jia C  2023</t>
  </si>
  <si>
    <t>Intraoperative blood loss</t>
  </si>
  <si>
    <t>103. 6</t>
  </si>
  <si>
    <t>11. 9</t>
  </si>
  <si>
    <t>102. 4</t>
  </si>
  <si>
    <t>13. 6</t>
  </si>
  <si>
    <r>
      <rPr>
        <sz val="10"/>
        <color rgb="FFFF0000"/>
        <rFont val="宋体"/>
        <charset val="134"/>
      </rPr>
      <t xml:space="preserve">Fu HP </t>
    </r>
    <r>
      <rPr>
        <sz val="10"/>
        <color rgb="FFFF0000"/>
        <rFont val="Arial"/>
        <charset val="134"/>
      </rPr>
      <t>2023A</t>
    </r>
  </si>
  <si>
    <t>General</t>
  </si>
  <si>
    <r>
      <rPr>
        <sz val="10"/>
        <color theme="1"/>
        <rFont val="宋体"/>
        <charset val="134"/>
      </rPr>
      <t>Zhang RB</t>
    </r>
    <r>
      <rPr>
        <sz val="10"/>
        <color theme="1"/>
        <rFont val="Arial"/>
        <charset val="134"/>
      </rPr>
      <t xml:space="preserve"> 2022</t>
    </r>
  </si>
  <si>
    <t>Harris total</t>
  </si>
  <si>
    <t>B</t>
  </si>
  <si>
    <t>1m</t>
  </si>
  <si>
    <t>6m</t>
  </si>
  <si>
    <t>12m</t>
  </si>
  <si>
    <t>3m</t>
  </si>
  <si>
    <t>Last follow-up</t>
  </si>
  <si>
    <r>
      <rPr>
        <sz val="10"/>
        <rFont val="宋体"/>
        <charset val="134"/>
      </rPr>
      <t>末次随访</t>
    </r>
  </si>
  <si>
    <t>79. 5</t>
  </si>
  <si>
    <t>2. 2</t>
  </si>
  <si>
    <t>79. 1</t>
  </si>
  <si>
    <t>3. 5</t>
  </si>
  <si>
    <t>79. 8</t>
  </si>
  <si>
    <t>2. 8</t>
  </si>
  <si>
    <t>80. 0</t>
  </si>
  <si>
    <t>80. 2</t>
  </si>
  <si>
    <t>3. 1</t>
  </si>
  <si>
    <t>81. 1</t>
  </si>
  <si>
    <t>4. 3</t>
  </si>
  <si>
    <t>pre-operation</t>
  </si>
  <si>
    <r>
      <rPr>
        <sz val="10"/>
        <rFont val="宋体"/>
        <charset val="134"/>
      </rPr>
      <t>术前</t>
    </r>
  </si>
  <si>
    <r>
      <rPr>
        <b/>
        <sz val="11"/>
        <color theme="1"/>
        <rFont val="Arial"/>
        <charset val="134"/>
      </rPr>
      <t xml:space="preserve">Harris </t>
    </r>
    <r>
      <rPr>
        <b/>
        <sz val="11"/>
        <color theme="1"/>
        <rFont val="宋体"/>
        <charset val="134"/>
      </rPr>
      <t>function</t>
    </r>
  </si>
  <si>
    <r>
      <rPr>
        <b/>
        <sz val="11"/>
        <color theme="1"/>
        <rFont val="Arial"/>
        <charset val="134"/>
      </rPr>
      <t xml:space="preserve">Harris    </t>
    </r>
    <r>
      <rPr>
        <b/>
        <sz val="11"/>
        <color theme="1"/>
        <rFont val="宋体"/>
        <charset val="134"/>
      </rPr>
      <t>rang of motion</t>
    </r>
  </si>
  <si>
    <r>
      <rPr>
        <b/>
        <sz val="11"/>
        <color theme="1"/>
        <rFont val="Arial"/>
        <charset val="134"/>
      </rPr>
      <t xml:space="preserve">Harris </t>
    </r>
    <r>
      <rPr>
        <b/>
        <sz val="11"/>
        <color theme="1"/>
        <rFont val="宋体"/>
        <charset val="134"/>
      </rPr>
      <t>Deformity</t>
    </r>
  </si>
  <si>
    <r>
      <rPr>
        <b/>
        <sz val="11"/>
        <color theme="1"/>
        <rFont val="Arial"/>
        <charset val="134"/>
      </rPr>
      <t xml:space="preserve">Harris  </t>
    </r>
    <r>
      <rPr>
        <b/>
        <sz val="11"/>
        <color theme="1"/>
        <rFont val="宋体"/>
        <charset val="134"/>
      </rPr>
      <t>pain</t>
    </r>
  </si>
  <si>
    <t>VAS</t>
  </si>
  <si>
    <t>张艳 2024</t>
  </si>
  <si>
    <t>中国</t>
  </si>
  <si>
    <t>ROM</t>
  </si>
  <si>
    <t>Flexion and extension</t>
  </si>
  <si>
    <r>
      <rPr>
        <sz val="10"/>
        <rFont val="宋体"/>
        <charset val="134"/>
      </rPr>
      <t xml:space="preserve">Wan Y </t>
    </r>
    <r>
      <rPr>
        <sz val="10"/>
        <rFont val="Arial"/>
        <charset val="134"/>
      </rPr>
      <t>2024</t>
    </r>
  </si>
  <si>
    <t>Internal and external rotation</t>
  </si>
  <si>
    <t xml:space="preserve">Femoral neck-shaft angle </t>
  </si>
  <si>
    <t>Healthy side</t>
  </si>
  <si>
    <t>Immediately after the operation</t>
  </si>
  <si>
    <t>One day after the operation</t>
  </si>
  <si>
    <r>
      <rPr>
        <sz val="11"/>
        <rFont val="宋体"/>
        <charset val="134"/>
      </rPr>
      <t>Incision length（</t>
    </r>
    <r>
      <rPr>
        <sz val="11"/>
        <rFont val="Arial"/>
        <charset val="134"/>
      </rPr>
      <t>cm</t>
    </r>
    <r>
      <rPr>
        <sz val="11"/>
        <rFont val="宋体"/>
        <charset val="134"/>
      </rPr>
      <t>）</t>
    </r>
  </si>
  <si>
    <t xml:space="preserve">Postoperative complication </t>
  </si>
  <si>
    <t>Hip varus</t>
  </si>
  <si>
    <t>DVT</t>
  </si>
  <si>
    <t>Infection</t>
  </si>
  <si>
    <t>Internal fixation failure</t>
  </si>
  <si>
    <t>The fracture has not healed</t>
  </si>
  <si>
    <t>The internal fixation is loose</t>
  </si>
  <si>
    <t>Total incidence of complications</t>
  </si>
  <si>
    <t>Reoperation</t>
  </si>
  <si>
    <t>complications rate</t>
  </si>
  <si>
    <t>Complications (hip varus and pulmonary infection, incision infection)</t>
  </si>
  <si>
    <t>Complications (Infection, deep vein thrombosis of the lower extremities, screw withdrawal (lateral sliding distance of the spiral blade exceeds 10 mm after surgery), internal fixation failure, hip varus)</t>
  </si>
  <si>
    <t>complications</t>
  </si>
  <si>
    <t>hip varus</t>
  </si>
  <si>
    <t>Delayed healing</t>
  </si>
  <si>
    <t>Dead</t>
  </si>
  <si>
    <t>Tip-apex distance</t>
  </si>
  <si>
    <r>
      <rPr>
        <sz val="10"/>
        <rFont val="宋体"/>
        <charset val="134"/>
      </rPr>
      <t>Wan Y</t>
    </r>
    <r>
      <rPr>
        <sz val="10"/>
        <rFont val="Arial"/>
        <charset val="134"/>
      </rPr>
      <t xml:space="preserve"> 2024</t>
    </r>
  </si>
  <si>
    <r>
      <rPr>
        <sz val="10"/>
        <rFont val="黑体"/>
        <charset val="134"/>
      </rPr>
      <t>Lin D</t>
    </r>
    <r>
      <rPr>
        <sz val="10"/>
        <rFont val="Arial"/>
        <charset val="134"/>
      </rPr>
      <t xml:space="preserve"> 2022</t>
    </r>
  </si>
  <si>
    <t>Intraoperative fluoroscopy time</t>
  </si>
  <si>
    <r>
      <rPr>
        <sz val="11"/>
        <rFont val="宋体"/>
        <charset val="134"/>
      </rPr>
      <t xml:space="preserve">Jia C </t>
    </r>
    <r>
      <rPr>
        <sz val="11"/>
        <rFont val="Arial"/>
        <charset val="134"/>
      </rPr>
      <t>2023</t>
    </r>
  </si>
  <si>
    <t>Blood transfusion</t>
  </si>
  <si>
    <t>Blood transfusion rate</t>
  </si>
  <si>
    <t>Blood transfusion volume（U）</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</si>
</sst>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60">
    <font>
      <sz val="11"/>
      <color theme="1"/>
      <name val="宋体"/>
      <charset val="134"/>
      <scheme val="minor"/>
    </font>
    <font>
      <sz val="11"/>
      <name val="宋体"/>
      <charset val="134"/>
      <scheme val="minor"/>
    </font>
    <font>
      <sz val="11"/>
      <name val="宋体"/>
      <charset val="134"/>
    </font>
    <font>
      <sz val="11"/>
      <color theme="1"/>
      <name val="Arial"/>
      <charset val="134"/>
    </font>
    <font>
      <sz val="10"/>
      <name val="黑体"/>
      <charset val="134"/>
    </font>
    <font>
      <sz val="10"/>
      <color theme="1"/>
      <name val="黑体"/>
      <charset val="134"/>
    </font>
    <font>
      <b/>
      <sz val="10"/>
      <color theme="1"/>
      <name val="宋体"/>
      <charset val="134"/>
    </font>
    <font>
      <b/>
      <sz val="11"/>
      <color theme="1"/>
      <name val="Arial"/>
      <charset val="134"/>
    </font>
    <font>
      <sz val="10"/>
      <name val="Arial"/>
      <charset val="134"/>
    </font>
    <font>
      <sz val="10"/>
      <color theme="1"/>
      <name val="宋体"/>
      <charset val="134"/>
    </font>
    <font>
      <sz val="10"/>
      <color theme="1"/>
      <name val="Arial"/>
      <charset val="134"/>
    </font>
    <font>
      <sz val="10"/>
      <name val="宋体"/>
      <charset val="134"/>
    </font>
    <font>
      <sz val="11"/>
      <name val="仿宋"/>
      <charset val="134"/>
    </font>
    <font>
      <b/>
      <sz val="10"/>
      <name val="Arial"/>
      <charset val="134"/>
    </font>
    <font>
      <sz val="11"/>
      <name val="Arial"/>
      <charset val="134"/>
    </font>
    <font>
      <sz val="10"/>
      <color rgb="FFFF0000"/>
      <name val="Arial"/>
      <charset val="134"/>
    </font>
    <font>
      <b/>
      <sz val="14"/>
      <color rgb="FFFF0000"/>
      <name val="宋体"/>
      <charset val="134"/>
    </font>
    <font>
      <sz val="11"/>
      <color theme="1"/>
      <name val="黑体"/>
      <charset val="134"/>
    </font>
    <font>
      <sz val="11"/>
      <color theme="1"/>
      <name val="仿宋"/>
      <charset val="134"/>
    </font>
    <font>
      <b/>
      <sz val="10"/>
      <color theme="1"/>
      <name val="Arial"/>
      <charset val="134"/>
    </font>
    <font>
      <b/>
      <sz val="14"/>
      <name val="Arial"/>
      <charset val="134"/>
    </font>
    <font>
      <b/>
      <sz val="14"/>
      <color rgb="FFFF0000"/>
      <name val="宋体"/>
      <charset val="134"/>
      <scheme val="minor"/>
    </font>
    <font>
      <b/>
      <sz val="11"/>
      <name val="Arial"/>
      <charset val="134"/>
    </font>
    <font>
      <sz val="10"/>
      <color rgb="FFFF0000"/>
      <name val="宋体"/>
      <charset val="134"/>
    </font>
    <font>
      <sz val="11"/>
      <color rgb="FF000000"/>
      <name val="Arial"/>
      <charset val="134"/>
    </font>
    <font>
      <sz val="11"/>
      <color theme="1"/>
      <name val="宋体"/>
      <charset val="134"/>
    </font>
    <font>
      <sz val="10"/>
      <color rgb="FF231F20"/>
      <name val="Arial"/>
      <charset val="134"/>
    </font>
    <font>
      <b/>
      <sz val="10"/>
      <name val="宋体"/>
      <charset val="134"/>
    </font>
    <font>
      <sz val="10.5"/>
      <name val="Arial"/>
      <charset val="134"/>
    </font>
    <font>
      <sz val="10"/>
      <color rgb="FFFF0000"/>
      <name val="黑体"/>
      <charset val="134"/>
    </font>
    <font>
      <sz val="11"/>
      <color theme="1" tint="0.0499893185216834"/>
      <name val="宋体"/>
      <charset val="134"/>
      <scheme val="minor"/>
    </font>
    <font>
      <sz val="11"/>
      <name val="Times New Roman"/>
      <charset val="134"/>
    </font>
    <font>
      <sz val="10"/>
      <name val="Times New Roman"/>
      <charset val="134"/>
    </font>
    <font>
      <sz val="10.4"/>
      <name val="Times New Roman"/>
      <charset val="134"/>
    </font>
    <font>
      <sz val="10.5"/>
      <name val="Times New Roman"/>
      <charset val="134"/>
    </font>
    <font>
      <sz val="12"/>
      <name val="Times New Roman"/>
      <charset val="134"/>
    </font>
    <font>
      <b/>
      <sz val="11"/>
      <name val="宋体"/>
      <charset val="134"/>
      <scheme val="minor"/>
    </font>
    <font>
      <sz val="11.05"/>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font>
    <font>
      <sz val="12"/>
      <name val="宋体"/>
      <charset val="134"/>
    </font>
    <font>
      <sz val="10.5"/>
      <name val="宋体"/>
      <charset val="134"/>
    </font>
  </fonts>
  <fills count="36">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5"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7" borderId="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0" applyNumberFormat="0" applyFill="0" applyAlignment="0" applyProtection="0">
      <alignment vertical="center"/>
    </xf>
    <xf numFmtId="0" fontId="44" fillId="0" borderId="10" applyNumberFormat="0" applyFill="0" applyAlignment="0" applyProtection="0">
      <alignment vertical="center"/>
    </xf>
    <xf numFmtId="0" fontId="45" fillId="0" borderId="11" applyNumberFormat="0" applyFill="0" applyAlignment="0" applyProtection="0">
      <alignment vertical="center"/>
    </xf>
    <xf numFmtId="0" fontId="45" fillId="0" borderId="0" applyNumberFormat="0" applyFill="0" applyBorder="0" applyAlignment="0" applyProtection="0">
      <alignment vertical="center"/>
    </xf>
    <xf numFmtId="0" fontId="46" fillId="8" borderId="12" applyNumberFormat="0" applyAlignment="0" applyProtection="0">
      <alignment vertical="center"/>
    </xf>
    <xf numFmtId="0" fontId="47" fillId="9" borderId="13" applyNumberFormat="0" applyAlignment="0" applyProtection="0">
      <alignment vertical="center"/>
    </xf>
    <xf numFmtId="0" fontId="48" fillId="9" borderId="12" applyNumberFormat="0" applyAlignment="0" applyProtection="0">
      <alignment vertical="center"/>
    </xf>
    <xf numFmtId="0" fontId="49" fillId="10" borderId="14" applyNumberFormat="0" applyAlignment="0" applyProtection="0">
      <alignment vertical="center"/>
    </xf>
    <xf numFmtId="0" fontId="50" fillId="0" borderId="15" applyNumberFormat="0" applyFill="0" applyAlignment="0" applyProtection="0">
      <alignment vertical="center"/>
    </xf>
    <xf numFmtId="0" fontId="51" fillId="0" borderId="16" applyNumberFormat="0" applyFill="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4"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cellStyleXfs>
  <cellXfs count="228">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2" borderId="0" xfId="0" applyFont="1" applyFill="1" applyAlignment="1">
      <alignment horizontal="center" vertical="center"/>
    </xf>
    <xf numFmtId="0" fontId="3" fillId="0" borderId="0" xfId="0" applyFont="1">
      <alignment vertical="center"/>
    </xf>
    <xf numFmtId="0" fontId="4" fillId="0" borderId="2" xfId="0" applyFont="1" applyFill="1" applyBorder="1" applyAlignment="1">
      <alignment horizontal="center" vertical="center"/>
    </xf>
    <xf numFmtId="0" fontId="4" fillId="0" borderId="0" xfId="0" applyFont="1" applyFill="1" applyAlignment="1">
      <alignment horizontal="center" vertical="center"/>
    </xf>
    <xf numFmtId="0" fontId="5" fillId="0" borderId="3" xfId="0" applyFont="1" applyBorder="1">
      <alignment vertical="center"/>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lignment vertical="center"/>
    </xf>
    <xf numFmtId="0" fontId="6" fillId="2" borderId="0" xfId="0" applyFont="1" applyFill="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3" borderId="4" xfId="0" applyFont="1" applyFill="1" applyBorder="1" applyAlignment="1">
      <alignment horizontal="center" vertical="center"/>
    </xf>
    <xf numFmtId="0" fontId="4" fillId="0" borderId="1" xfId="0" applyFont="1" applyFill="1" applyBorder="1"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0" fillId="0" borderId="1" xfId="0" applyBorder="1">
      <alignment vertical="center"/>
    </xf>
    <xf numFmtId="0" fontId="6"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10"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2" fillId="2" borderId="0" xfId="0" applyFont="1" applyFill="1" applyAlignment="1">
      <alignment horizontal="center" vertical="center"/>
    </xf>
    <xf numFmtId="0" fontId="12" fillId="0" borderId="0" xfId="0" applyFont="1">
      <alignment vertical="center"/>
    </xf>
    <xf numFmtId="0" fontId="1" fillId="0" borderId="0" xfId="0" applyFo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3" borderId="1" xfId="0" applyFont="1" applyFill="1" applyBorder="1" applyAlignment="1">
      <alignment horizontal="center" vertical="center"/>
    </xf>
    <xf numFmtId="0" fontId="14" fillId="0" borderId="0" xfId="0" applyFont="1" applyAlignment="1">
      <alignment horizontal="center" vertical="center"/>
    </xf>
    <xf numFmtId="0" fontId="8" fillId="0" borderId="1" xfId="0" applyFont="1" applyBorder="1" applyAlignment="1">
      <alignment horizontal="center"/>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0" fillId="0" borderId="0" xfId="0" applyFont="1" applyAlignment="1">
      <alignment horizontal="center"/>
    </xf>
    <xf numFmtId="176" fontId="10" fillId="0" borderId="0" xfId="0" applyNumberFormat="1" applyFont="1" applyAlignment="1">
      <alignment horizontal="center" vertical="center"/>
    </xf>
    <xf numFmtId="177" fontId="10" fillId="0" borderId="0" xfId="0" applyNumberFormat="1" applyFont="1" applyAlignment="1">
      <alignment horizontal="center" vertical="center"/>
    </xf>
    <xf numFmtId="0" fontId="16" fillId="0" borderId="0" xfId="0" applyFont="1" applyAlignment="1">
      <alignment horizontal="center" vertical="center"/>
    </xf>
    <xf numFmtId="0" fontId="0" fillId="0" borderId="0" xfId="0" applyAlignment="1">
      <alignment vertical="center"/>
    </xf>
    <xf numFmtId="0" fontId="14" fillId="2" borderId="0" xfId="0" applyFont="1" applyFill="1" applyAlignment="1">
      <alignment horizontal="center" vertical="center"/>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17" fillId="0" borderId="1" xfId="0" applyFont="1" applyBorder="1">
      <alignment vertical="center"/>
    </xf>
    <xf numFmtId="0" fontId="17" fillId="0" borderId="1" xfId="0" applyFont="1" applyBorder="1" applyAlignment="1">
      <alignment horizontal="center" vertical="center"/>
    </xf>
    <xf numFmtId="0" fontId="2" fillId="2" borderId="0" xfId="0" applyFont="1" applyFill="1">
      <alignment vertical="center"/>
    </xf>
    <xf numFmtId="0" fontId="14" fillId="0" borderId="0" xfId="0" applyFont="1">
      <alignment vertical="center"/>
    </xf>
    <xf numFmtId="0" fontId="11" fillId="0" borderId="1" xfId="0" applyFont="1" applyBorder="1" applyAlignment="1">
      <alignment horizontal="center" vertical="center" wrapText="1"/>
    </xf>
    <xf numFmtId="0" fontId="10" fillId="0" borderId="0" xfId="0" applyFont="1" applyBorder="1" applyAlignment="1">
      <alignment horizontal="center" vertical="center"/>
    </xf>
    <xf numFmtId="0" fontId="4" fillId="0" borderId="4" xfId="0" applyFont="1" applyFill="1" applyBorder="1" applyAlignment="1">
      <alignment horizontal="center" vertical="center"/>
    </xf>
    <xf numFmtId="0" fontId="8" fillId="0" borderId="4" xfId="0" applyFont="1" applyBorder="1" applyAlignment="1">
      <alignment horizontal="center"/>
    </xf>
    <xf numFmtId="0" fontId="8" fillId="0" borderId="4" xfId="0" applyFont="1" applyBorder="1" applyAlignment="1">
      <alignment horizontal="center" vertical="center"/>
    </xf>
    <xf numFmtId="0" fontId="10" fillId="0" borderId="4" xfId="0" applyFont="1" applyBorder="1" applyAlignment="1">
      <alignment horizontal="center" vertical="center"/>
    </xf>
    <xf numFmtId="0" fontId="8" fillId="0" borderId="0" xfId="0" applyFont="1">
      <alignment vertical="center"/>
    </xf>
    <xf numFmtId="0" fontId="14" fillId="0" borderId="0" xfId="0" applyFont="1" applyBorder="1">
      <alignment vertical="center"/>
    </xf>
    <xf numFmtId="0" fontId="18" fillId="0" borderId="0" xfId="0" applyFont="1">
      <alignmen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3" borderId="1" xfId="0" applyFont="1" applyFill="1" applyBorder="1" applyAlignment="1">
      <alignment horizontal="center" vertical="center"/>
    </xf>
    <xf numFmtId="0" fontId="8" fillId="0" borderId="0" xfId="0" applyFont="1" applyAlignment="1">
      <alignment horizontal="center" vertical="center" wrapText="1"/>
    </xf>
    <xf numFmtId="0" fontId="8" fillId="0" borderId="1" xfId="0" applyFont="1" applyFill="1" applyBorder="1" applyAlignment="1">
      <alignment horizontal="center" vertical="center" wrapText="1"/>
    </xf>
    <xf numFmtId="177" fontId="8" fillId="0" borderId="4" xfId="0" applyNumberFormat="1" applyFont="1" applyBorder="1" applyAlignment="1">
      <alignment horizontal="center" vertical="center"/>
    </xf>
    <xf numFmtId="0" fontId="14" fillId="0" borderId="1" xfId="0" applyFont="1" applyFill="1" applyBorder="1" applyAlignment="1">
      <alignment horizontal="center" vertical="center"/>
    </xf>
    <xf numFmtId="0" fontId="8" fillId="0" borderId="0" xfId="0" applyFont="1" applyBorder="1" applyAlignment="1">
      <alignment horizontal="center" vertical="center" wrapText="1"/>
    </xf>
    <xf numFmtId="176" fontId="8" fillId="0" borderId="0" xfId="0" applyNumberFormat="1" applyFont="1" applyBorder="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4" fillId="0" borderId="0" xfId="0" applyFont="1">
      <alignment vertical="center"/>
    </xf>
    <xf numFmtId="0" fontId="11" fillId="2" borderId="0" xfId="0" applyFont="1" applyFill="1">
      <alignmen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3"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0" xfId="0" applyFont="1" applyAlignment="1">
      <alignment horizontal="center" vertical="center"/>
    </xf>
    <xf numFmtId="0" fontId="11" fillId="0" borderId="0" xfId="0" applyFont="1" applyFill="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77" fontId="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8" fillId="0" borderId="1" xfId="0" applyFont="1" applyBorder="1">
      <alignment vertical="center"/>
    </xf>
    <xf numFmtId="0" fontId="14" fillId="0" borderId="1" xfId="0" applyFont="1" applyBorder="1">
      <alignment vertical="center"/>
    </xf>
    <xf numFmtId="0" fontId="9" fillId="0" borderId="0" xfId="0" applyFont="1">
      <alignment vertical="center"/>
    </xf>
    <xf numFmtId="0" fontId="7" fillId="3" borderId="1" xfId="0" applyFont="1" applyFill="1" applyBorder="1" applyAlignment="1">
      <alignment horizontal="center"/>
    </xf>
    <xf numFmtId="0" fontId="8" fillId="0" borderId="0" xfId="0" applyFont="1" applyBorder="1" applyAlignment="1">
      <alignment horizontal="center" vertical="center"/>
    </xf>
    <xf numFmtId="0" fontId="14" fillId="0" borderId="0" xfId="0" applyFont="1" applyFill="1" applyAlignment="1">
      <alignment horizontal="center" vertical="center"/>
    </xf>
    <xf numFmtId="0" fontId="3" fillId="0" borderId="0" xfId="0" applyFont="1" applyAlignment="1">
      <alignment horizontal="center"/>
    </xf>
    <xf numFmtId="0" fontId="3" fillId="0" borderId="0" xfId="0" applyFont="1" applyAlignment="1"/>
    <xf numFmtId="0" fontId="7" fillId="4"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xf>
    <xf numFmtId="0" fontId="22" fillId="3" borderId="8" xfId="0" applyFont="1" applyFill="1" applyBorder="1" applyAlignment="1">
      <alignment horizontal="center"/>
    </xf>
    <xf numFmtId="0" fontId="22" fillId="5" borderId="8" xfId="0" applyFont="1" applyFill="1" applyBorder="1" applyAlignment="1">
      <alignment horizontal="center"/>
    </xf>
    <xf numFmtId="0" fontId="8" fillId="5" borderId="0" xfId="0" applyFont="1" applyFill="1" applyAlignment="1">
      <alignment horizontal="center" vertical="center"/>
    </xf>
    <xf numFmtId="0" fontId="14" fillId="0" borderId="0" xfId="0" applyFont="1" applyAlignment="1">
      <alignment horizontal="center"/>
    </xf>
    <xf numFmtId="0" fontId="14" fillId="0" borderId="0" xfId="0" applyFont="1" applyAlignment="1"/>
    <xf numFmtId="0" fontId="8" fillId="0" borderId="0" xfId="0" applyFont="1" applyAlignment="1">
      <alignment horizontal="center"/>
    </xf>
    <xf numFmtId="176" fontId="8" fillId="0" borderId="1" xfId="0" applyNumberFormat="1" applyFont="1" applyBorder="1" applyAlignment="1">
      <alignment horizontal="center"/>
    </xf>
    <xf numFmtId="0" fontId="8" fillId="0" borderId="1" xfId="0" applyFont="1" applyFill="1" applyBorder="1" applyAlignment="1">
      <alignment horizontal="center"/>
    </xf>
    <xf numFmtId="0" fontId="8" fillId="0" borderId="0" xfId="0" applyFont="1" applyFill="1" applyAlignment="1">
      <alignment horizontal="center"/>
    </xf>
    <xf numFmtId="0" fontId="14" fillId="0" borderId="0" xfId="0" applyFont="1" applyFill="1" applyAlignment="1">
      <alignment horizontal="center"/>
    </xf>
    <xf numFmtId="0" fontId="8" fillId="0" borderId="0" xfId="0" applyFont="1" applyFill="1" applyAlignment="1">
      <alignment horizontal="center" vertical="center"/>
    </xf>
    <xf numFmtId="0" fontId="14" fillId="0" borderId="0" xfId="0" applyFont="1" applyFill="1">
      <alignment vertical="center"/>
    </xf>
    <xf numFmtId="0" fontId="14" fillId="0" borderId="0" xfId="0" applyFont="1" applyBorder="1" applyAlignment="1"/>
    <xf numFmtId="0" fontId="8" fillId="0" borderId="0" xfId="0" applyFont="1" applyAlignment="1"/>
    <xf numFmtId="0" fontId="23" fillId="0" borderId="0" xfId="0" applyFont="1" applyAlignment="1">
      <alignment horizontal="center" vertical="center"/>
    </xf>
    <xf numFmtId="0" fontId="24" fillId="0" borderId="0" xfId="0" applyFont="1" applyAlignment="1">
      <alignment horizontal="center" vertical="center"/>
    </xf>
    <xf numFmtId="0" fontId="7" fillId="4" borderId="0" xfId="0" applyFont="1" applyFill="1">
      <alignment vertical="center"/>
    </xf>
    <xf numFmtId="177" fontId="3" fillId="0" borderId="0" xfId="0" applyNumberFormat="1" applyFont="1" applyAlignment="1">
      <alignment horizontal="center" vertical="center"/>
    </xf>
    <xf numFmtId="0" fontId="7" fillId="3" borderId="8" xfId="0" applyFont="1" applyFill="1" applyBorder="1" applyAlignment="1">
      <alignment horizontal="center"/>
    </xf>
    <xf numFmtId="0" fontId="7" fillId="5" borderId="8" xfId="0" applyFont="1" applyFill="1" applyBorder="1" applyAlignment="1">
      <alignment horizontal="center"/>
    </xf>
    <xf numFmtId="0" fontId="10" fillId="6" borderId="1" xfId="0" applyFont="1" applyFill="1" applyBorder="1">
      <alignment vertical="center"/>
    </xf>
    <xf numFmtId="0" fontId="10" fillId="0" borderId="1" xfId="0" applyFont="1" applyBorder="1">
      <alignment vertical="center"/>
    </xf>
    <xf numFmtId="0" fontId="7" fillId="5" borderId="0" xfId="0" applyFont="1" applyFill="1" applyAlignment="1">
      <alignment horizontal="center" vertical="center"/>
    </xf>
    <xf numFmtId="0" fontId="10" fillId="5" borderId="1" xfId="0" applyFont="1" applyFill="1" applyBorder="1" applyAlignment="1">
      <alignment horizontal="left" vertical="center"/>
    </xf>
    <xf numFmtId="0" fontId="3" fillId="3" borderId="1" xfId="0" applyFont="1" applyFill="1" applyBorder="1" applyAlignment="1">
      <alignment horizontal="center" vertical="center"/>
    </xf>
    <xf numFmtId="176" fontId="10" fillId="0" borderId="1" xfId="0" applyNumberFormat="1" applyFont="1" applyBorder="1" applyAlignment="1">
      <alignment horizontal="center"/>
    </xf>
    <xf numFmtId="0" fontId="10" fillId="6" borderId="1" xfId="0" applyFont="1" applyFill="1" applyBorder="1" applyAlignment="1">
      <alignment horizontal="center" vertical="center"/>
    </xf>
    <xf numFmtId="0" fontId="3" fillId="0" borderId="1" xfId="0" applyFont="1" applyBorder="1" applyAlignment="1">
      <alignment horizontal="center"/>
    </xf>
    <xf numFmtId="0" fontId="10" fillId="5" borderId="1" xfId="0" applyFont="1" applyFill="1" applyBorder="1" applyAlignment="1">
      <alignment horizontal="center" vertical="center"/>
    </xf>
    <xf numFmtId="0" fontId="7" fillId="0" borderId="7" xfId="0" applyFont="1" applyBorder="1" applyAlignment="1">
      <alignment horizontal="center" vertical="center" wrapText="1"/>
    </xf>
    <xf numFmtId="0" fontId="3" fillId="0" borderId="0" xfId="0" applyFont="1" applyFill="1" applyAlignment="1">
      <alignment horizontal="center" vertical="center"/>
    </xf>
    <xf numFmtId="0" fontId="24" fillId="0" borderId="0" xfId="0" applyFont="1" applyFill="1" applyAlignment="1">
      <alignment horizontal="center" vertical="center"/>
    </xf>
    <xf numFmtId="0" fontId="23" fillId="0" borderId="1" xfId="0" applyFont="1" applyBorder="1" applyAlignment="1">
      <alignment horizontal="center" vertical="center" wrapText="1"/>
    </xf>
    <xf numFmtId="0" fontId="9" fillId="0" borderId="4"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Alignment="1">
      <alignment horizontal="center" vertical="center" wrapText="1"/>
    </xf>
    <xf numFmtId="0" fontId="14" fillId="0" borderId="1" xfId="0" applyFont="1" applyBorder="1" applyAlignment="1">
      <alignment horizontal="center" vertical="center" wrapText="1"/>
    </xf>
    <xf numFmtId="0" fontId="25" fillId="2" borderId="0" xfId="0" applyFont="1" applyFill="1" applyAlignment="1">
      <alignment horizontal="center" vertical="center"/>
    </xf>
    <xf numFmtId="0" fontId="19" fillId="0" borderId="4" xfId="0" applyFont="1" applyBorder="1" applyAlignment="1">
      <alignment horizontal="center" vertical="center" wrapText="1"/>
    </xf>
    <xf numFmtId="0" fontId="19" fillId="0" borderId="4" xfId="0" applyFont="1" applyBorder="1" applyAlignment="1">
      <alignment horizontal="center" vertical="center"/>
    </xf>
    <xf numFmtId="0" fontId="19" fillId="3" borderId="4" xfId="0" applyFont="1" applyFill="1" applyBorder="1" applyAlignment="1">
      <alignment horizontal="center" vertical="center"/>
    </xf>
    <xf numFmtId="177" fontId="10" fillId="0" borderId="1" xfId="0" applyNumberFormat="1" applyFont="1" applyBorder="1" applyAlignment="1">
      <alignment horizontal="center" vertical="center"/>
    </xf>
    <xf numFmtId="0" fontId="26" fillId="0" borderId="0" xfId="0" applyFont="1" applyAlignment="1">
      <alignment horizontal="center" vertical="center"/>
    </xf>
    <xf numFmtId="0" fontId="25" fillId="2" borderId="0" xfId="0" applyFont="1" applyFill="1">
      <alignment vertical="center"/>
    </xf>
    <xf numFmtId="0" fontId="25"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8" fillId="0" borderId="7" xfId="0" applyFont="1" applyBorder="1" applyAlignment="1">
      <alignment horizontal="center" vertical="center"/>
    </xf>
    <xf numFmtId="0" fontId="9" fillId="0" borderId="0" xfId="0" applyFont="1" applyAlignment="1">
      <alignment horizontal="center" vertical="center"/>
    </xf>
    <xf numFmtId="0" fontId="23"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6" fillId="4" borderId="0" xfId="0" applyFont="1" applyFill="1" applyAlignment="1">
      <alignment horizontal="center" vertical="center" wrapText="1"/>
    </xf>
    <xf numFmtId="0" fontId="26" fillId="0" borderId="1" xfId="0" applyFont="1" applyBorder="1" applyAlignment="1">
      <alignment horizontal="center" vertical="center"/>
    </xf>
    <xf numFmtId="0" fontId="10" fillId="0" borderId="7" xfId="0" applyFont="1" applyBorder="1" applyAlignment="1">
      <alignment horizontal="center" vertical="center"/>
    </xf>
    <xf numFmtId="176" fontId="19" fillId="0" borderId="1" xfId="0" applyNumberFormat="1" applyFont="1" applyBorder="1" applyAlignment="1">
      <alignment horizontal="center" vertical="center"/>
    </xf>
    <xf numFmtId="176" fontId="10" fillId="0" borderId="1" xfId="0" applyNumberFormat="1" applyFont="1" applyBorder="1" applyAlignment="1">
      <alignment horizontal="center" vertical="center" wrapText="1"/>
    </xf>
    <xf numFmtId="0" fontId="3" fillId="0" borderId="7" xfId="0" applyFont="1" applyBorder="1" applyAlignment="1">
      <alignment horizontal="center" vertical="center"/>
    </xf>
    <xf numFmtId="0" fontId="1" fillId="0" borderId="0" xfId="0" applyFont="1" applyAlignment="1">
      <alignment horizontal="center" vertical="center"/>
    </xf>
    <xf numFmtId="0" fontId="27" fillId="0" borderId="0" xfId="0" applyFont="1" applyAlignment="1">
      <alignment vertical="center"/>
    </xf>
    <xf numFmtId="0" fontId="1" fillId="0" borderId="0" xfId="0" applyFont="1" applyAlignment="1">
      <alignment vertical="center"/>
    </xf>
    <xf numFmtId="178" fontId="8" fillId="0" borderId="1" xfId="0" applyNumberFormat="1" applyFont="1" applyBorder="1" applyAlignment="1">
      <alignment horizontal="center" vertical="center"/>
    </xf>
    <xf numFmtId="176" fontId="28" fillId="0" borderId="1" xfId="0" applyNumberFormat="1" applyFont="1" applyBorder="1">
      <alignment vertical="center"/>
    </xf>
    <xf numFmtId="0" fontId="17" fillId="0" borderId="0" xfId="0" applyFont="1">
      <alignment vertical="center"/>
    </xf>
    <xf numFmtId="0" fontId="19" fillId="0" borderId="0" xfId="0" applyFont="1" applyAlignment="1">
      <alignment horizontal="center" vertical="center" wrapText="1"/>
    </xf>
    <xf numFmtId="0" fontId="5" fillId="0" borderId="1" xfId="0" applyFont="1" applyBorder="1" applyAlignment="1">
      <alignment horizontal="center"/>
    </xf>
    <xf numFmtId="0" fontId="29" fillId="0" borderId="1" xfId="0" applyFont="1" applyBorder="1" applyAlignment="1">
      <alignment horizont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0" fillId="0" borderId="0" xfId="0" applyFill="1">
      <alignment vertical="center"/>
    </xf>
    <xf numFmtId="0" fontId="30" fillId="0" borderId="0" xfId="0" applyFont="1" applyFill="1">
      <alignment vertical="center"/>
    </xf>
    <xf numFmtId="0" fontId="0" fillId="0" borderId="0" xfId="0" applyFill="1" applyAlignment="1">
      <alignment horizontal="left" vertical="center"/>
    </xf>
    <xf numFmtId="0" fontId="31" fillId="0" borderId="0" xfId="0" applyFont="1" applyAlignment="1">
      <alignment horizontal="center" vertical="center"/>
    </xf>
    <xf numFmtId="0" fontId="31" fillId="0" borderId="0" xfId="0" applyFont="1" applyFill="1" applyAlignment="1">
      <alignment horizontal="center" vertical="center"/>
    </xf>
    <xf numFmtId="0" fontId="31" fillId="0" borderId="1" xfId="0" applyFont="1" applyFill="1" applyBorder="1" applyAlignment="1">
      <alignment horizontal="center" vertical="center"/>
    </xf>
    <xf numFmtId="0" fontId="31" fillId="0" borderId="0" xfId="0" applyFont="1" applyAlignment="1"/>
    <xf numFmtId="0" fontId="31" fillId="0" borderId="0" xfId="0" applyFont="1">
      <alignment vertical="center"/>
    </xf>
    <xf numFmtId="0" fontId="32" fillId="0" borderId="1" xfId="0" applyFont="1" applyBorder="1" applyAlignment="1">
      <alignment horizontal="center" vertical="center"/>
    </xf>
    <xf numFmtId="0" fontId="32"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5"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0" xfId="0" applyFont="1" applyFill="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xf>
    <xf numFmtId="0" fontId="32" fillId="0" borderId="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xf>
    <xf numFmtId="49" fontId="31" fillId="0" borderId="1" xfId="0" applyNumberFormat="1" applyFont="1" applyFill="1" applyBorder="1" applyAlignment="1">
      <alignment horizontal="center" vertical="center"/>
    </xf>
    <xf numFmtId="58" fontId="31" fillId="0" borderId="0" xfId="0" applyNumberFormat="1" applyFont="1" applyFill="1" applyAlignment="1">
      <alignment horizontal="center" vertical="center"/>
    </xf>
    <xf numFmtId="0" fontId="31" fillId="0" borderId="0" xfId="0" applyFont="1" applyFill="1" applyAlignment="1"/>
    <xf numFmtId="0" fontId="31" fillId="0" borderId="0" xfId="0" applyFont="1" applyFill="1">
      <alignment vertical="center"/>
    </xf>
    <xf numFmtId="49" fontId="31" fillId="0" borderId="0" xfId="0" applyNumberFormat="1" applyFont="1" applyFill="1">
      <alignment vertical="center"/>
    </xf>
    <xf numFmtId="0" fontId="34" fillId="0" borderId="0" xfId="0" applyFont="1" applyAlignment="1">
      <alignment horizontal="center" vertical="center" wrapText="1"/>
    </xf>
    <xf numFmtId="0" fontId="31" fillId="0" borderId="0" xfId="0" applyFont="1" applyFill="1" applyAlignment="1">
      <alignment horizontal="left" vertical="center"/>
    </xf>
    <xf numFmtId="0" fontId="31" fillId="0" borderId="1" xfId="0" applyFont="1" applyFill="1" applyBorder="1">
      <alignment vertical="center"/>
    </xf>
    <xf numFmtId="0" fontId="31" fillId="0" borderId="7" xfId="0" applyFont="1" applyFill="1" applyBorder="1" applyAlignment="1">
      <alignment horizontal="center" vertical="center"/>
    </xf>
    <xf numFmtId="0" fontId="32" fillId="0" borderId="7" xfId="0" applyFont="1" applyBorder="1">
      <alignment vertical="center"/>
    </xf>
    <xf numFmtId="0" fontId="32" fillId="0" borderId="0" xfId="0" applyFont="1" applyFill="1" applyAlignment="1">
      <alignment horizontal="center" vertical="center" wrapText="1"/>
    </xf>
    <xf numFmtId="0" fontId="31" fillId="0" borderId="4" xfId="0" applyFont="1" applyFill="1" applyBorder="1" applyAlignment="1">
      <alignment horizontal="center" vertical="center"/>
    </xf>
    <xf numFmtId="0" fontId="35" fillId="0" borderId="4" xfId="0" applyFont="1" applyFill="1" applyBorder="1" applyAlignment="1">
      <alignment horizontal="center" vertical="center"/>
    </xf>
    <xf numFmtId="0" fontId="34" fillId="0" borderId="0" xfId="0" applyFont="1" applyAlignment="1">
      <alignment horizontal="center" vertical="center"/>
    </xf>
    <xf numFmtId="49" fontId="31" fillId="0" borderId="4"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37" fillId="0" borderId="1" xfId="0" applyFont="1" applyBorder="1" applyAlignment="1">
      <alignment horizontal="center" vertical="center"/>
    </xf>
    <xf numFmtId="49" fontId="1" fillId="0" borderId="1" xfId="0" applyNumberFormat="1" applyFont="1" applyFill="1" applyBorder="1" applyAlignment="1">
      <alignment horizontal="center" vertical="center"/>
    </xf>
    <xf numFmtId="0" fontId="32" fillId="0" borderId="1" xfId="0" applyFont="1" applyBorder="1" applyAlignment="1">
      <alignment vertical="center" wrapText="1"/>
    </xf>
    <xf numFmtId="0" fontId="1" fillId="0" borderId="1" xfId="0" applyFont="1" applyFill="1" applyBorder="1" applyAlignment="1">
      <alignment horizontal="center" vertical="center"/>
    </xf>
    <xf numFmtId="0" fontId="31"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8"/>
  <sheetViews>
    <sheetView zoomScale="70" zoomScaleNormal="70" zoomScaleSheetLayoutView="130" topLeftCell="F16" workbookViewId="0">
      <selection activeCell="R20" sqref="R20"/>
    </sheetView>
  </sheetViews>
  <sheetFormatPr defaultColWidth="9" defaultRowHeight="14"/>
  <cols>
    <col min="1" max="1" width="62.0909090909091" style="188" customWidth="1"/>
    <col min="2" max="2" width="18.7272727272727" style="188" customWidth="1"/>
    <col min="3" max="3" width="16" style="188" customWidth="1"/>
    <col min="4" max="4" width="19.0909090909091" style="189" customWidth="1"/>
    <col min="5" max="5" width="33.1818181818182" style="189" customWidth="1"/>
    <col min="6" max="6" width="12.7272727272727" style="189" customWidth="1"/>
    <col min="7" max="7" width="8.1" style="189" customWidth="1"/>
    <col min="8" max="8" width="10.4090909090909" style="189" customWidth="1"/>
    <col min="9" max="9" width="11.9090909090909" style="189" customWidth="1"/>
    <col min="10" max="10" width="10.6454545454545" style="189" customWidth="1"/>
    <col min="11" max="11" width="12.2090909090909" style="189" customWidth="1"/>
    <col min="12" max="12" width="22.3636363636364" style="190" customWidth="1"/>
    <col min="13" max="13" width="21.3636363636364" style="190" customWidth="1"/>
    <col min="14" max="14" width="14.9272727272727" style="190" customWidth="1"/>
    <col min="15" max="15" width="10.9090909090909" style="190" customWidth="1"/>
    <col min="16" max="16" width="6.54545454545455" style="190" customWidth="1"/>
    <col min="17" max="17" width="5.97272727272727" style="190" customWidth="1"/>
    <col min="18" max="18" width="35.5818181818182" style="189" customWidth="1"/>
    <col min="19" max="19" width="11.5454545454545" style="189" customWidth="1"/>
    <col min="20" max="23" width="9" style="191"/>
    <col min="24" max="25" width="9" style="192"/>
  </cols>
  <sheetData>
    <row r="1" spans="1:25">
      <c r="A1" s="193" t="s">
        <v>0</v>
      </c>
      <c r="B1" s="193" t="s">
        <v>1</v>
      </c>
      <c r="C1" s="193" t="s">
        <v>2</v>
      </c>
      <c r="D1" s="194" t="s">
        <v>3</v>
      </c>
      <c r="E1" s="195" t="s">
        <v>4</v>
      </c>
      <c r="F1" s="196" t="s">
        <v>5</v>
      </c>
      <c r="G1" s="196"/>
      <c r="H1" s="196"/>
      <c r="I1" s="196" t="s">
        <v>6</v>
      </c>
      <c r="J1" s="196"/>
      <c r="K1" s="197"/>
      <c r="L1" s="196" t="s">
        <v>7</v>
      </c>
      <c r="M1" s="196"/>
      <c r="N1" s="195"/>
      <c r="O1" s="198" t="s">
        <v>8</v>
      </c>
      <c r="P1" s="198"/>
      <c r="Q1" s="198"/>
      <c r="R1" s="194" t="s">
        <v>9</v>
      </c>
      <c r="S1" s="199"/>
    </row>
    <row r="2" spans="1:25">
      <c r="A2" s="193"/>
      <c r="B2" s="193"/>
      <c r="C2" s="193"/>
      <c r="D2" s="200"/>
      <c r="E2" s="195"/>
      <c r="F2" s="196" t="s">
        <v>10</v>
      </c>
      <c r="G2" s="197" t="s">
        <v>11</v>
      </c>
      <c r="H2" s="201"/>
      <c r="I2" s="196" t="s">
        <v>10</v>
      </c>
      <c r="J2" s="202" t="s">
        <v>11</v>
      </c>
      <c r="K2" s="203"/>
      <c r="L2" s="196" t="s">
        <v>10</v>
      </c>
      <c r="M2" s="196" t="s">
        <v>11</v>
      </c>
      <c r="N2" s="196"/>
      <c r="O2" s="196" t="s">
        <v>10</v>
      </c>
      <c r="P2" s="197" t="s">
        <v>11</v>
      </c>
      <c r="Q2" s="201"/>
      <c r="R2" s="200"/>
      <c r="S2" s="199"/>
    </row>
    <row r="3" ht="26" spans="1:25">
      <c r="A3" s="204" t="s">
        <v>12</v>
      </c>
      <c r="B3" s="205" t="s">
        <v>13</v>
      </c>
      <c r="C3" s="193" t="s">
        <v>14</v>
      </c>
      <c r="D3" s="195" t="s">
        <v>15</v>
      </c>
      <c r="E3" s="195" t="s">
        <v>16</v>
      </c>
      <c r="F3" s="195" t="s">
        <v>17</v>
      </c>
      <c r="G3" s="195" t="s">
        <v>18</v>
      </c>
      <c r="H3" s="196" t="s">
        <v>19</v>
      </c>
      <c r="I3" s="196" t="s">
        <v>20</v>
      </c>
      <c r="J3" s="196" t="s">
        <v>21</v>
      </c>
      <c r="K3" s="197" t="s">
        <v>22</v>
      </c>
      <c r="L3" s="196" t="s">
        <v>23</v>
      </c>
      <c r="M3" s="196" t="s">
        <v>24</v>
      </c>
      <c r="N3" s="206" t="s">
        <v>25</v>
      </c>
      <c r="O3" s="207" t="s">
        <v>26</v>
      </c>
      <c r="P3" s="207" t="s">
        <v>27</v>
      </c>
      <c r="Q3" s="207" t="s">
        <v>28</v>
      </c>
      <c r="R3" s="195" t="s">
        <v>29</v>
      </c>
      <c r="S3" s="208"/>
      <c r="T3" s="192"/>
      <c r="U3" s="192"/>
      <c r="V3" s="192"/>
      <c r="W3" s="192"/>
    </row>
    <row r="4" ht="65" spans="1:25">
      <c r="A4" s="204" t="s">
        <v>30</v>
      </c>
      <c r="B4" s="205" t="s">
        <v>31</v>
      </c>
      <c r="C4" s="193" t="s">
        <v>14</v>
      </c>
      <c r="D4" s="195" t="s">
        <v>15</v>
      </c>
      <c r="E4" s="195" t="s">
        <v>32</v>
      </c>
      <c r="F4" s="195" t="s">
        <v>17</v>
      </c>
      <c r="G4" s="195" t="s">
        <v>18</v>
      </c>
      <c r="H4" s="196" t="s">
        <v>19</v>
      </c>
      <c r="I4" s="196" t="s">
        <v>33</v>
      </c>
      <c r="J4" s="196" t="s">
        <v>34</v>
      </c>
      <c r="K4" s="197" t="s">
        <v>35</v>
      </c>
      <c r="L4" s="196" t="s">
        <v>36</v>
      </c>
      <c r="M4" s="196" t="s">
        <v>37</v>
      </c>
      <c r="N4" s="196" t="s">
        <v>38</v>
      </c>
      <c r="R4" s="196" t="s">
        <v>39</v>
      </c>
      <c r="T4" s="192"/>
      <c r="U4" s="192"/>
      <c r="V4" s="192"/>
      <c r="W4" s="192"/>
    </row>
    <row r="5" s="185" customFormat="1" ht="91" spans="1:25">
      <c r="A5" s="190" t="s">
        <v>40</v>
      </c>
      <c r="B5" s="195" t="s">
        <v>41</v>
      </c>
      <c r="C5" s="193" t="s">
        <v>14</v>
      </c>
      <c r="D5" s="195" t="s">
        <v>15</v>
      </c>
      <c r="E5" s="195" t="s">
        <v>42</v>
      </c>
      <c r="F5" s="195" t="s">
        <v>17</v>
      </c>
      <c r="G5" s="195" t="s">
        <v>18</v>
      </c>
      <c r="H5" s="196"/>
      <c r="I5" s="196" t="s">
        <v>43</v>
      </c>
      <c r="J5" s="196" t="s">
        <v>44</v>
      </c>
      <c r="K5" s="197"/>
      <c r="L5" s="196" t="s">
        <v>45</v>
      </c>
      <c r="M5" s="196" t="s">
        <v>46</v>
      </c>
      <c r="N5" s="196"/>
      <c r="O5" s="207"/>
      <c r="P5" s="207"/>
      <c r="Q5" s="207"/>
      <c r="R5" s="196" t="s">
        <v>47</v>
      </c>
      <c r="S5" s="189"/>
      <c r="T5" s="209"/>
      <c r="U5" s="209"/>
      <c r="V5" s="209"/>
      <c r="W5" s="209"/>
      <c r="X5" s="210"/>
      <c r="Y5" s="210"/>
    </row>
    <row r="6" s="185" customFormat="1" ht="65" spans="1:25">
      <c r="A6" s="190" t="s">
        <v>48</v>
      </c>
      <c r="B6" s="195" t="s">
        <v>49</v>
      </c>
      <c r="C6" s="193" t="s">
        <v>14</v>
      </c>
      <c r="D6" s="195" t="s">
        <v>15</v>
      </c>
      <c r="E6" s="195" t="s">
        <v>50</v>
      </c>
      <c r="F6" s="195" t="s">
        <v>17</v>
      </c>
      <c r="G6" s="195" t="s">
        <v>18</v>
      </c>
      <c r="H6" s="196"/>
      <c r="I6" s="196" t="s">
        <v>51</v>
      </c>
      <c r="J6" s="196" t="s">
        <v>52</v>
      </c>
      <c r="K6" s="197"/>
      <c r="L6" s="196" t="s">
        <v>53</v>
      </c>
      <c r="M6" s="196" t="s">
        <v>54</v>
      </c>
      <c r="N6" s="196"/>
      <c r="O6" s="207"/>
      <c r="P6" s="207"/>
      <c r="Q6" s="207"/>
      <c r="R6" s="196" t="s">
        <v>47</v>
      </c>
      <c r="S6" s="189"/>
      <c r="T6" s="209"/>
      <c r="U6" s="209"/>
      <c r="V6" s="209"/>
      <c r="W6" s="209"/>
      <c r="X6" s="210"/>
      <c r="Y6" s="210"/>
    </row>
    <row r="7" s="186" customFormat="1" ht="77" customHeight="1" spans="1:25">
      <c r="A7" s="190" t="s">
        <v>55</v>
      </c>
      <c r="B7" s="195" t="s">
        <v>56</v>
      </c>
      <c r="C7" s="193" t="s">
        <v>14</v>
      </c>
      <c r="D7" s="195" t="s">
        <v>15</v>
      </c>
      <c r="E7" s="195" t="s">
        <v>57</v>
      </c>
      <c r="F7" s="195" t="s">
        <v>17</v>
      </c>
      <c r="G7" s="195" t="s">
        <v>18</v>
      </c>
      <c r="H7" s="196"/>
      <c r="I7" s="196" t="s">
        <v>58</v>
      </c>
      <c r="J7" s="196" t="s">
        <v>59</v>
      </c>
      <c r="K7" s="197"/>
      <c r="L7" s="193" t="s">
        <v>60</v>
      </c>
      <c r="M7" s="196" t="s">
        <v>61</v>
      </c>
      <c r="N7" s="196"/>
      <c r="O7" s="207"/>
      <c r="P7" s="207"/>
      <c r="Q7" s="207"/>
      <c r="R7" s="196" t="s">
        <v>62</v>
      </c>
      <c r="S7" s="189"/>
      <c r="T7" s="209"/>
      <c r="U7" s="209"/>
      <c r="V7" s="209"/>
      <c r="W7" s="209"/>
      <c r="X7" s="210"/>
      <c r="Y7" s="210"/>
    </row>
    <row r="8" s="185" customFormat="1" ht="52" spans="1:25">
      <c r="A8" s="190" t="s">
        <v>63</v>
      </c>
      <c r="B8" s="195" t="s">
        <v>64</v>
      </c>
      <c r="C8" s="193" t="s">
        <v>14</v>
      </c>
      <c r="D8" s="195" t="s">
        <v>15</v>
      </c>
      <c r="E8" s="195" t="s">
        <v>65</v>
      </c>
      <c r="F8" s="195" t="s">
        <v>17</v>
      </c>
      <c r="G8" s="195" t="s">
        <v>18</v>
      </c>
      <c r="H8" s="196"/>
      <c r="I8" s="196" t="s">
        <v>66</v>
      </c>
      <c r="J8" s="196" t="s">
        <v>67</v>
      </c>
      <c r="K8" s="197"/>
      <c r="L8" s="193" t="s">
        <v>68</v>
      </c>
      <c r="M8" s="196" t="s">
        <v>69</v>
      </c>
      <c r="N8" s="196"/>
      <c r="O8" s="207"/>
      <c r="P8" s="207"/>
      <c r="Q8" s="207"/>
      <c r="R8" s="195" t="s">
        <v>70</v>
      </c>
      <c r="S8" s="210"/>
      <c r="T8" s="209"/>
      <c r="U8" s="209"/>
      <c r="V8" s="209"/>
      <c r="W8" s="209"/>
      <c r="X8" s="210"/>
      <c r="Y8" s="210"/>
    </row>
    <row r="9" s="185" customFormat="1" ht="52" spans="1:25">
      <c r="A9" s="190" t="s">
        <v>71</v>
      </c>
      <c r="B9" s="195" t="s">
        <v>72</v>
      </c>
      <c r="C9" s="193" t="s">
        <v>14</v>
      </c>
      <c r="D9" s="195" t="s">
        <v>15</v>
      </c>
      <c r="E9" s="195" t="s">
        <v>73</v>
      </c>
      <c r="F9" s="195" t="s">
        <v>17</v>
      </c>
      <c r="G9" s="195" t="s">
        <v>18</v>
      </c>
      <c r="H9" s="196"/>
      <c r="I9" s="196" t="s">
        <v>74</v>
      </c>
      <c r="J9" s="196" t="s">
        <v>75</v>
      </c>
      <c r="K9" s="197"/>
      <c r="L9" s="196" t="s">
        <v>76</v>
      </c>
      <c r="M9" s="196" t="s">
        <v>77</v>
      </c>
      <c r="N9" s="196"/>
      <c r="O9" s="207" t="s">
        <v>78</v>
      </c>
      <c r="P9" s="211" t="s">
        <v>79</v>
      </c>
      <c r="Q9" s="207"/>
      <c r="R9" s="212" t="s">
        <v>80</v>
      </c>
      <c r="S9" s="189"/>
      <c r="T9" s="209"/>
      <c r="U9" s="209"/>
      <c r="V9" s="209"/>
      <c r="W9" s="209"/>
      <c r="X9" s="210"/>
      <c r="Y9" s="210"/>
    </row>
    <row r="10" s="187" customFormat="1" ht="42" customHeight="1" spans="1:25">
      <c r="A10" s="190" t="s">
        <v>81</v>
      </c>
      <c r="B10" s="195" t="s">
        <v>82</v>
      </c>
      <c r="C10" s="193" t="s">
        <v>14</v>
      </c>
      <c r="D10" s="195" t="s">
        <v>15</v>
      </c>
      <c r="E10" s="195" t="s">
        <v>83</v>
      </c>
      <c r="F10" s="195" t="s">
        <v>17</v>
      </c>
      <c r="G10" s="195" t="s">
        <v>18</v>
      </c>
      <c r="H10" s="196"/>
      <c r="I10" s="189" t="s">
        <v>84</v>
      </c>
      <c r="J10" s="196" t="s">
        <v>85</v>
      </c>
      <c r="K10" s="197"/>
      <c r="L10" s="196" t="s">
        <v>86</v>
      </c>
      <c r="M10" s="196" t="s">
        <v>87</v>
      </c>
      <c r="N10" s="196"/>
      <c r="O10" s="207"/>
      <c r="P10" s="207"/>
      <c r="Q10" s="207"/>
      <c r="R10" s="196" t="s">
        <v>88</v>
      </c>
      <c r="S10" s="189"/>
      <c r="T10" s="213"/>
      <c r="U10" s="213"/>
      <c r="V10" s="213"/>
      <c r="W10" s="213"/>
      <c r="X10" s="213"/>
      <c r="Y10" s="213"/>
    </row>
    <row r="11" s="185" customFormat="1" ht="65" spans="1:25">
      <c r="A11" s="190" t="s">
        <v>89</v>
      </c>
      <c r="B11" s="196" t="s">
        <v>90</v>
      </c>
      <c r="C11" s="193" t="s">
        <v>14</v>
      </c>
      <c r="D11" s="195" t="s">
        <v>15</v>
      </c>
      <c r="E11" s="195" t="s">
        <v>91</v>
      </c>
      <c r="F11" s="195" t="s">
        <v>17</v>
      </c>
      <c r="G11" s="195" t="s">
        <v>18</v>
      </c>
      <c r="H11" s="190"/>
      <c r="I11" s="189" t="s">
        <v>92</v>
      </c>
      <c r="J11" s="196" t="s">
        <v>93</v>
      </c>
      <c r="K11" s="214"/>
      <c r="L11" s="193" t="s">
        <v>94</v>
      </c>
      <c r="M11" s="193" t="s">
        <v>95</v>
      </c>
      <c r="N11" s="210"/>
      <c r="O11" s="190"/>
      <c r="P11" s="210"/>
      <c r="Q11" s="190"/>
      <c r="R11" s="195" t="s">
        <v>96</v>
      </c>
      <c r="S11" s="210"/>
      <c r="T11" s="209"/>
      <c r="U11" s="209"/>
      <c r="V11" s="209"/>
      <c r="W11" s="209"/>
      <c r="X11" s="210"/>
      <c r="Y11" s="210"/>
    </row>
    <row r="12" s="185" customFormat="1" ht="91" spans="1:25">
      <c r="A12" s="190" t="s">
        <v>97</v>
      </c>
      <c r="B12" s="195" t="s">
        <v>98</v>
      </c>
      <c r="C12" s="193" t="s">
        <v>14</v>
      </c>
      <c r="D12" s="195" t="s">
        <v>15</v>
      </c>
      <c r="E12" s="195" t="s">
        <v>99</v>
      </c>
      <c r="F12" s="195" t="s">
        <v>17</v>
      </c>
      <c r="G12" s="195" t="s">
        <v>18</v>
      </c>
      <c r="H12" s="196"/>
      <c r="I12" s="196" t="s">
        <v>100</v>
      </c>
      <c r="J12" s="196" t="s">
        <v>101</v>
      </c>
      <c r="K12" s="196"/>
      <c r="L12" s="196" t="s">
        <v>102</v>
      </c>
      <c r="M12" s="193" t="s">
        <v>103</v>
      </c>
      <c r="N12" s="201"/>
      <c r="O12" s="207" t="s">
        <v>104</v>
      </c>
      <c r="P12" s="207" t="s">
        <v>105</v>
      </c>
      <c r="Q12" s="207"/>
      <c r="R12" s="196" t="s">
        <v>47</v>
      </c>
      <c r="S12" s="196"/>
      <c r="T12" s="209"/>
      <c r="U12" s="209"/>
      <c r="V12" s="209"/>
      <c r="W12" s="209"/>
      <c r="X12" s="209"/>
      <c r="Y12" s="210"/>
    </row>
    <row r="13" s="185" customFormat="1" ht="52" spans="1:25">
      <c r="A13" s="190" t="s">
        <v>106</v>
      </c>
      <c r="B13" s="195" t="s">
        <v>107</v>
      </c>
      <c r="C13" s="193" t="s">
        <v>14</v>
      </c>
      <c r="D13" s="195" t="s">
        <v>15</v>
      </c>
      <c r="E13" s="195" t="s">
        <v>108</v>
      </c>
      <c r="F13" s="195" t="s">
        <v>17</v>
      </c>
      <c r="G13" s="195" t="s">
        <v>18</v>
      </c>
      <c r="H13" s="190"/>
      <c r="I13" s="190" t="s">
        <v>109</v>
      </c>
      <c r="J13" s="190" t="s">
        <v>110</v>
      </c>
      <c r="K13" s="190"/>
      <c r="L13" s="193" t="s">
        <v>111</v>
      </c>
      <c r="M13" s="193" t="s">
        <v>112</v>
      </c>
      <c r="N13" s="215"/>
      <c r="O13" s="207"/>
      <c r="P13" s="207"/>
      <c r="Q13" s="207"/>
      <c r="R13" s="196" t="s">
        <v>113</v>
      </c>
      <c r="S13" s="210"/>
      <c r="T13" s="209"/>
      <c r="U13" s="209"/>
      <c r="V13" s="209"/>
      <c r="W13" s="209"/>
      <c r="X13" s="210"/>
      <c r="Y13" s="210"/>
    </row>
    <row r="14" s="185" customFormat="1" ht="113" customHeight="1" spans="1:25">
      <c r="A14" s="190" t="s">
        <v>114</v>
      </c>
      <c r="B14" s="195" t="s">
        <v>115</v>
      </c>
      <c r="C14" s="193" t="s">
        <v>14</v>
      </c>
      <c r="D14" s="195" t="s">
        <v>15</v>
      </c>
      <c r="E14" s="195" t="s">
        <v>116</v>
      </c>
      <c r="F14" s="195" t="s">
        <v>17</v>
      </c>
      <c r="G14" s="195"/>
      <c r="H14" s="196" t="s">
        <v>19</v>
      </c>
      <c r="I14" s="196" t="s">
        <v>117</v>
      </c>
      <c r="J14" s="210"/>
      <c r="K14" s="196" t="s">
        <v>118</v>
      </c>
      <c r="L14" s="193" t="s">
        <v>119</v>
      </c>
      <c r="M14" s="196"/>
      <c r="N14" s="216" t="s">
        <v>120</v>
      </c>
      <c r="O14" s="207" t="s">
        <v>121</v>
      </c>
      <c r="P14" s="207"/>
      <c r="Q14" s="207" t="s">
        <v>122</v>
      </c>
      <c r="R14" s="217" t="s">
        <v>123</v>
      </c>
      <c r="S14" s="217"/>
      <c r="T14" s="209"/>
      <c r="U14" s="209"/>
      <c r="V14" s="209"/>
      <c r="W14" s="209"/>
      <c r="X14" s="209"/>
      <c r="Y14" s="210"/>
    </row>
    <row r="15" s="185" customFormat="1" ht="84" spans="1:25">
      <c r="A15" s="190" t="s">
        <v>124</v>
      </c>
      <c r="B15" s="30" t="s">
        <v>125</v>
      </c>
      <c r="C15" s="193" t="s">
        <v>14</v>
      </c>
      <c r="D15" s="195" t="s">
        <v>15</v>
      </c>
      <c r="E15" s="198" t="s">
        <v>126</v>
      </c>
      <c r="F15" s="195" t="s">
        <v>17</v>
      </c>
      <c r="G15" s="195"/>
      <c r="H15" s="196" t="s">
        <v>19</v>
      </c>
      <c r="I15" s="190" t="s">
        <v>127</v>
      </c>
      <c r="J15" s="218"/>
      <c r="K15" s="219" t="s">
        <v>128</v>
      </c>
      <c r="L15" s="218" t="s">
        <v>129</v>
      </c>
      <c r="M15" s="218"/>
      <c r="N15" s="220" t="s">
        <v>130</v>
      </c>
      <c r="O15" s="221" t="s">
        <v>131</v>
      </c>
      <c r="P15" s="211"/>
      <c r="Q15" s="221" t="s">
        <v>132</v>
      </c>
      <c r="R15" s="194" t="s">
        <v>133</v>
      </c>
      <c r="S15" s="210"/>
      <c r="T15" s="209"/>
      <c r="U15" s="209"/>
      <c r="V15" s="209"/>
      <c r="W15" s="209"/>
      <c r="X15" s="210"/>
      <c r="Y15" s="210"/>
    </row>
    <row r="16" ht="160" customHeight="1" spans="1:25">
      <c r="A16" s="222" t="s">
        <v>134</v>
      </c>
      <c r="B16" s="81" t="s">
        <v>135</v>
      </c>
      <c r="C16" s="193" t="s">
        <v>14</v>
      </c>
      <c r="D16" s="195" t="s">
        <v>15</v>
      </c>
      <c r="E16" s="81" t="s">
        <v>136</v>
      </c>
      <c r="F16" s="195" t="s">
        <v>17</v>
      </c>
      <c r="G16" s="81" t="s">
        <v>18</v>
      </c>
      <c r="H16" s="58" t="s">
        <v>19</v>
      </c>
      <c r="I16" s="58" t="s">
        <v>137</v>
      </c>
      <c r="J16" s="58" t="s">
        <v>138</v>
      </c>
      <c r="K16" s="58" t="s">
        <v>139</v>
      </c>
      <c r="L16" s="223" t="s">
        <v>140</v>
      </c>
      <c r="M16" s="223" t="s">
        <v>141</v>
      </c>
      <c r="N16" s="223" t="s">
        <v>142</v>
      </c>
      <c r="O16" s="224" t="s">
        <v>143</v>
      </c>
      <c r="P16" s="224" t="s">
        <v>144</v>
      </c>
      <c r="Q16" s="224" t="s">
        <v>104</v>
      </c>
      <c r="R16" s="58" t="s">
        <v>145</v>
      </c>
    </row>
    <row r="17" ht="73" customHeight="1" spans="1:18">
      <c r="A17" s="222" t="s">
        <v>146</v>
      </c>
      <c r="B17" s="81" t="s">
        <v>147</v>
      </c>
      <c r="C17" s="193" t="s">
        <v>14</v>
      </c>
      <c r="D17" s="195" t="s">
        <v>15</v>
      </c>
      <c r="E17" s="225" t="s">
        <v>148</v>
      </c>
      <c r="F17" s="195" t="s">
        <v>17</v>
      </c>
      <c r="G17" s="81" t="s">
        <v>18</v>
      </c>
      <c r="H17" s="58"/>
      <c r="I17" s="58" t="s">
        <v>149</v>
      </c>
      <c r="J17" s="58" t="s">
        <v>150</v>
      </c>
      <c r="K17" s="58"/>
      <c r="L17" s="223" t="s">
        <v>151</v>
      </c>
      <c r="M17" s="223" t="s">
        <v>152</v>
      </c>
      <c r="N17" s="58"/>
      <c r="O17" s="224"/>
      <c r="P17" s="224"/>
      <c r="Q17" s="226"/>
      <c r="R17" s="81" t="s">
        <v>153</v>
      </c>
    </row>
    <row r="18" spans="1:18">
      <c r="L18" s="227"/>
      <c r="M18" s="227"/>
      <c r="N18" s="227"/>
      <c r="O18" s="227"/>
      <c r="P18" s="227"/>
      <c r="Q18" s="227"/>
    </row>
    <row r="51" spans="7:12">
      <c r="I51" s="196">
        <v>18</v>
      </c>
      <c r="J51" s="196">
        <v>36</v>
      </c>
      <c r="K51" s="197">
        <v>14</v>
      </c>
    </row>
    <row r="52" spans="7:12">
      <c r="I52" s="196">
        <v>25</v>
      </c>
      <c r="J52" s="196">
        <v>55</v>
      </c>
      <c r="K52" s="197">
        <v>40</v>
      </c>
    </row>
    <row r="53" spans="7:12">
      <c r="I53" s="196">
        <v>35</v>
      </c>
      <c r="J53" s="196">
        <v>37</v>
      </c>
      <c r="K53" s="197"/>
    </row>
    <row r="54" spans="7:12">
      <c r="I54" s="196">
        <v>20</v>
      </c>
      <c r="J54" s="196">
        <v>60</v>
      </c>
      <c r="K54" s="197"/>
    </row>
    <row r="55" spans="7:12">
      <c r="I55" s="196">
        <v>28</v>
      </c>
      <c r="J55" s="196">
        <v>28</v>
      </c>
      <c r="K55" s="197"/>
    </row>
    <row r="56" spans="7:12">
      <c r="I56" s="196">
        <v>46</v>
      </c>
      <c r="J56" s="196">
        <v>46</v>
      </c>
      <c r="K56" s="197"/>
    </row>
    <row r="57" spans="7:12">
      <c r="I57" s="196">
        <v>20</v>
      </c>
      <c r="J57" s="196">
        <v>25</v>
      </c>
      <c r="K57" s="197"/>
    </row>
    <row r="58" spans="7:12">
      <c r="I58" s="189">
        <v>32</v>
      </c>
      <c r="J58" s="196">
        <v>32</v>
      </c>
      <c r="K58" s="197"/>
    </row>
    <row r="59" spans="7:12">
      <c r="I59" s="189">
        <v>24</v>
      </c>
      <c r="J59" s="196">
        <v>24</v>
      </c>
      <c r="K59" s="214"/>
    </row>
    <row r="60" spans="7:12">
      <c r="I60" s="196">
        <v>20</v>
      </c>
      <c r="J60" s="196">
        <v>20</v>
      </c>
      <c r="K60" s="196"/>
    </row>
    <row r="61" spans="7:12">
      <c r="I61" s="190">
        <v>30</v>
      </c>
      <c r="J61" s="190">
        <v>30</v>
      </c>
      <c r="K61" s="190"/>
    </row>
    <row r="62" spans="7:12">
      <c r="I62" s="196">
        <v>16</v>
      </c>
      <c r="J62" s="210"/>
      <c r="K62" s="196">
        <v>19</v>
      </c>
    </row>
    <row r="63" ht="15.5" spans="7:12">
      <c r="I63" s="190">
        <v>25</v>
      </c>
      <c r="J63" s="218"/>
      <c r="K63" s="219">
        <v>20</v>
      </c>
    </row>
    <row r="64" spans="7:12">
      <c r="G64" s="189">
        <v>62</v>
      </c>
      <c r="I64" s="58">
        <v>22</v>
      </c>
      <c r="J64" s="58">
        <v>40</v>
      </c>
      <c r="K64" s="58">
        <v>20</v>
      </c>
      <c r="L64" s="190">
        <v>93</v>
      </c>
    </row>
    <row r="65" spans="7:12">
      <c r="G65" s="189">
        <v>83</v>
      </c>
      <c r="I65" s="58">
        <v>40</v>
      </c>
      <c r="J65" s="58">
        <v>43</v>
      </c>
      <c r="K65" s="58"/>
    </row>
    <row r="67" spans="7:12">
      <c r="I67" s="189">
        <f>SUM(I51:I65)</f>
        <v>401</v>
      </c>
      <c r="J67" s="189">
        <f>SUM(J51:J65)</f>
        <v>476</v>
      </c>
      <c r="K67" s="189">
        <f>SUM(K51:K65)</f>
        <v>113</v>
      </c>
      <c r="L67" s="190">
        <f>K67+J67+I67</f>
        <v>990</v>
      </c>
    </row>
    <row r="68" spans="7:12">
      <c r="I68" s="189">
        <f>I67-G64</f>
        <v>339</v>
      </c>
      <c r="J68" s="189">
        <f>J67-G65</f>
        <v>393</v>
      </c>
    </row>
  </sheetData>
  <mergeCells count="15">
    <mergeCell ref="F1:G1"/>
    <mergeCell ref="I1:J1"/>
    <mergeCell ref="L1:M1"/>
    <mergeCell ref="O1:Q1"/>
    <mergeCell ref="G2:H2"/>
    <mergeCell ref="J2:K2"/>
    <mergeCell ref="M2:N2"/>
    <mergeCell ref="P2:Q2"/>
    <mergeCell ref="A1:A2"/>
    <mergeCell ref="B1:B2"/>
    <mergeCell ref="C1:C2"/>
    <mergeCell ref="D1:D2"/>
    <mergeCell ref="E1:E2"/>
    <mergeCell ref="R1:R2"/>
    <mergeCell ref="S1:S2"/>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67"/>
  <sheetViews>
    <sheetView topLeftCell="A13" workbookViewId="0">
      <selection activeCell="B29" sqref="B29"/>
    </sheetView>
  </sheetViews>
  <sheetFormatPr defaultColWidth="9" defaultRowHeight="14"/>
  <cols>
    <col min="1" max="1" width="11.8181818181818" style="110" customWidth="1"/>
    <col min="2" max="2" width="12.5454545454545" style="110" customWidth="1"/>
    <col min="3" max="3" width="10.1818181818182" style="110" customWidth="1"/>
    <col min="4" max="4" width="9.54545454545454" style="110" customWidth="1"/>
    <col min="5" max="5" width="8" style="110" customWidth="1"/>
    <col min="6" max="6" width="6.54545454545455" style="110" customWidth="1"/>
    <col min="7" max="7" width="9.63636363636364" style="110" customWidth="1"/>
    <col min="8" max="8" width="8.09090909090909" style="110" customWidth="1"/>
    <col min="9" max="9" width="6.54545454545455" style="110" customWidth="1"/>
    <col min="10" max="10" width="12.9090909090909" style="110" customWidth="1"/>
    <col min="11" max="11" width="8.90909090909091" style="111"/>
    <col min="12" max="12" width="2.90909090909091" style="111" customWidth="1"/>
    <col min="13" max="13" width="16.3636363636364" style="111" customWidth="1"/>
    <col min="14" max="14" width="8" style="111" customWidth="1"/>
    <col min="15" max="15" width="10.1818181818182" style="34" customWidth="1"/>
    <col min="16" max="16" width="9.09090909090909" style="34" customWidth="1"/>
    <col min="17" max="17" width="7.63636363636364" style="34" customWidth="1"/>
    <col min="18" max="18" width="6.63636363636364" style="34" customWidth="1"/>
    <col min="19" max="19" width="9.27272727272727" style="34" customWidth="1"/>
    <col min="20" max="20" width="7.81818181818182" style="34" customWidth="1"/>
    <col min="21" max="21" width="5.90909090909091" style="34" customWidth="1"/>
    <col min="22" max="22" width="8.81818181818182" style="34" customWidth="1"/>
    <col min="23" max="23" width="11.1818181818182" style="111" customWidth="1"/>
    <col min="24" max="25" width="8.90909090909091" style="111"/>
  </cols>
  <sheetData>
    <row r="1" spans="1:33">
      <c r="A1" s="112" t="s">
        <v>211</v>
      </c>
      <c r="B1" s="112"/>
      <c r="M1" s="113"/>
      <c r="N1" s="113"/>
      <c r="O1" s="113"/>
      <c r="P1" s="113"/>
      <c r="Q1" s="113"/>
      <c r="R1" s="113"/>
      <c r="S1" s="113"/>
      <c r="T1" s="113"/>
      <c r="U1" s="113"/>
      <c r="V1" s="113"/>
      <c r="W1" s="114"/>
      <c r="X1" s="114"/>
      <c r="Y1" s="114"/>
      <c r="Z1" s="113"/>
      <c r="AA1" s="113"/>
      <c r="AB1" s="113"/>
      <c r="AC1" s="113"/>
      <c r="AD1" s="113"/>
      <c r="AE1" s="113"/>
      <c r="AF1" s="113"/>
      <c r="AG1" s="113"/>
    </row>
    <row r="2" s="41" customFormat="1" spans="1:33">
      <c r="A2" s="92" t="s">
        <v>1</v>
      </c>
      <c r="B2" s="92" t="s">
        <v>2</v>
      </c>
      <c r="C2" s="92" t="s">
        <v>5</v>
      </c>
      <c r="D2" s="93" t="s">
        <v>155</v>
      </c>
      <c r="E2" s="93" t="s">
        <v>156</v>
      </c>
      <c r="F2" s="93" t="s">
        <v>157</v>
      </c>
      <c r="G2" s="93" t="s">
        <v>158</v>
      </c>
      <c r="H2" s="93" t="s">
        <v>159</v>
      </c>
      <c r="I2" s="93" t="s">
        <v>160</v>
      </c>
      <c r="J2" s="94" t="s">
        <v>161</v>
      </c>
      <c r="K2" s="115"/>
      <c r="L2" s="116"/>
      <c r="M2" s="80"/>
      <c r="N2" s="45"/>
      <c r="O2" s="41"/>
      <c r="P2" s="41"/>
      <c r="Q2" s="41"/>
      <c r="R2" s="41"/>
      <c r="S2" s="41"/>
      <c r="T2" s="41"/>
      <c r="U2" s="41"/>
      <c r="V2" s="45"/>
      <c r="W2" s="67"/>
      <c r="X2" s="67"/>
      <c r="Y2" s="67"/>
      <c r="Z2" s="67"/>
      <c r="AA2" s="67"/>
      <c r="AB2" s="67"/>
      <c r="AC2" s="67"/>
      <c r="AD2" s="67"/>
      <c r="AE2" s="67"/>
      <c r="AF2" s="67"/>
      <c r="AG2" s="67"/>
    </row>
    <row r="3" s="41" customFormat="1" spans="1:33">
      <c r="A3" s="44" t="s">
        <v>166</v>
      </c>
      <c r="B3" s="16" t="s">
        <v>14</v>
      </c>
      <c r="C3" s="42" t="s">
        <v>163</v>
      </c>
      <c r="D3" s="42">
        <v>25</v>
      </c>
      <c r="E3" s="16">
        <v>30.56</v>
      </c>
      <c r="F3" s="16">
        <v>4.34</v>
      </c>
      <c r="G3" s="16">
        <v>55</v>
      </c>
      <c r="H3" s="16">
        <v>30.67</v>
      </c>
      <c r="I3" s="16">
        <v>3.34</v>
      </c>
      <c r="J3" s="42" t="s">
        <v>212</v>
      </c>
      <c r="K3" s="45"/>
      <c r="L3" s="117"/>
      <c r="M3" s="16">
        <v>30.56</v>
      </c>
      <c r="N3" s="16">
        <v>4.34</v>
      </c>
      <c r="O3" s="42">
        <v>25</v>
      </c>
      <c r="P3" s="16">
        <v>30.67</v>
      </c>
      <c r="Q3" s="16">
        <v>3.34</v>
      </c>
      <c r="R3" s="16">
        <v>55</v>
      </c>
      <c r="S3" s="118"/>
      <c r="T3" s="42" t="s">
        <v>212</v>
      </c>
      <c r="U3" s="118"/>
      <c r="V3" s="118"/>
      <c r="W3" s="118"/>
      <c r="X3" s="119"/>
      <c r="Y3" s="119"/>
    </row>
    <row r="4" s="41" customFormat="1" spans="1:33">
      <c r="A4" s="44" t="s">
        <v>166</v>
      </c>
      <c r="B4" s="16" t="s">
        <v>14</v>
      </c>
      <c r="C4" s="42" t="s">
        <v>163</v>
      </c>
      <c r="D4" s="42">
        <v>25</v>
      </c>
      <c r="E4" s="16">
        <v>70.52</v>
      </c>
      <c r="F4" s="16">
        <v>5.34</v>
      </c>
      <c r="G4" s="16">
        <v>55</v>
      </c>
      <c r="H4" s="17">
        <v>51.46</v>
      </c>
      <c r="I4" s="17">
        <v>5.36</v>
      </c>
      <c r="J4" s="42" t="s">
        <v>213</v>
      </c>
      <c r="K4" s="120"/>
      <c r="L4" s="118"/>
      <c r="M4" s="16">
        <v>70.52</v>
      </c>
      <c r="N4" s="16">
        <v>5.34</v>
      </c>
      <c r="O4" s="42">
        <v>25</v>
      </c>
      <c r="P4" s="17">
        <v>51.46</v>
      </c>
      <c r="Q4" s="17">
        <v>5.36</v>
      </c>
      <c r="R4" s="16">
        <v>55</v>
      </c>
      <c r="S4" s="67"/>
      <c r="T4" s="42" t="s">
        <v>213</v>
      </c>
      <c r="U4" s="118"/>
      <c r="V4" s="41"/>
      <c r="W4" s="119"/>
      <c r="X4" s="119"/>
      <c r="Y4" s="119"/>
    </row>
    <row r="5" s="41" customFormat="1" spans="1:33">
      <c r="A5" s="44" t="s">
        <v>166</v>
      </c>
      <c r="B5" s="16" t="s">
        <v>14</v>
      </c>
      <c r="C5" s="42" t="s">
        <v>163</v>
      </c>
      <c r="D5" s="42">
        <v>25</v>
      </c>
      <c r="E5" s="42">
        <v>84.54</v>
      </c>
      <c r="F5" s="42">
        <v>3.22</v>
      </c>
      <c r="G5" s="16">
        <v>55</v>
      </c>
      <c r="H5" s="42">
        <v>84.33</v>
      </c>
      <c r="I5" s="121">
        <v>3.3</v>
      </c>
      <c r="J5" s="42" t="s">
        <v>214</v>
      </c>
      <c r="K5" s="120"/>
      <c r="L5" s="118"/>
      <c r="M5" s="42">
        <v>84.54</v>
      </c>
      <c r="N5" s="42">
        <v>3.22</v>
      </c>
      <c r="O5" s="42">
        <v>25</v>
      </c>
      <c r="P5" s="42">
        <v>84.33</v>
      </c>
      <c r="Q5" s="121">
        <v>3.3</v>
      </c>
      <c r="R5" s="16">
        <v>55</v>
      </c>
      <c r="S5" s="67"/>
      <c r="T5" s="42" t="s">
        <v>214</v>
      </c>
      <c r="U5" s="67"/>
      <c r="V5" s="67"/>
      <c r="W5" s="67"/>
      <c r="X5" s="67"/>
      <c r="Y5" s="67"/>
      <c r="Z5" s="67"/>
      <c r="AA5" s="67"/>
      <c r="AB5" s="67"/>
      <c r="AC5" s="67"/>
      <c r="AD5" s="67"/>
      <c r="AE5" s="67"/>
    </row>
    <row r="6" s="41" customFormat="1" spans="1:33">
      <c r="A6" s="44" t="s">
        <v>166</v>
      </c>
      <c r="B6" s="16" t="s">
        <v>14</v>
      </c>
      <c r="C6" s="42" t="s">
        <v>163</v>
      </c>
      <c r="D6" s="42">
        <v>25</v>
      </c>
      <c r="E6" s="42">
        <v>84.46</v>
      </c>
      <c r="F6" s="42">
        <v>4.44</v>
      </c>
      <c r="G6" s="16">
        <v>55</v>
      </c>
      <c r="H6" s="42">
        <v>84.52</v>
      </c>
      <c r="I6" s="42">
        <v>4.45</v>
      </c>
      <c r="J6" s="42" t="s">
        <v>215</v>
      </c>
      <c r="K6" s="120"/>
      <c r="L6" s="118"/>
      <c r="M6" s="42">
        <v>84.46</v>
      </c>
      <c r="N6" s="42">
        <v>4.44</v>
      </c>
      <c r="O6" s="42">
        <v>25</v>
      </c>
      <c r="P6" s="42">
        <v>84.52</v>
      </c>
      <c r="Q6" s="42">
        <v>4.45</v>
      </c>
      <c r="R6" s="16">
        <v>55</v>
      </c>
      <c r="S6" s="67"/>
      <c r="T6" s="42" t="s">
        <v>215</v>
      </c>
      <c r="U6" s="67"/>
      <c r="V6" s="67"/>
      <c r="W6" s="67"/>
      <c r="X6" s="67"/>
      <c r="Y6" s="67"/>
      <c r="Z6" s="67"/>
      <c r="AA6" s="67"/>
      <c r="AB6" s="67"/>
      <c r="AC6" s="67"/>
      <c r="AD6" s="67"/>
      <c r="AE6" s="67"/>
    </row>
    <row r="7" s="109" customFormat="1" spans="1:33">
      <c r="A7" s="44" t="s">
        <v>167</v>
      </c>
      <c r="B7" s="16" t="s">
        <v>14</v>
      </c>
      <c r="C7" s="42" t="s">
        <v>165</v>
      </c>
      <c r="D7" s="42">
        <v>25</v>
      </c>
      <c r="E7" s="16">
        <v>30.56</v>
      </c>
      <c r="F7" s="16">
        <v>4.34</v>
      </c>
      <c r="G7" s="122">
        <v>40</v>
      </c>
      <c r="H7" s="122">
        <v>30.13</v>
      </c>
      <c r="I7" s="122">
        <v>3.63</v>
      </c>
      <c r="J7" s="42" t="s">
        <v>212</v>
      </c>
      <c r="K7" s="123"/>
      <c r="L7" s="124"/>
      <c r="M7" s="16">
        <v>30.56</v>
      </c>
      <c r="N7" s="16">
        <v>4.34</v>
      </c>
      <c r="O7" s="42">
        <v>25</v>
      </c>
      <c r="P7" s="122">
        <v>30.13</v>
      </c>
      <c r="Q7" s="122">
        <v>3.63</v>
      </c>
      <c r="R7" s="122">
        <v>40</v>
      </c>
      <c r="S7" s="67"/>
      <c r="T7" s="42" t="s">
        <v>212</v>
      </c>
      <c r="U7" s="67"/>
      <c r="V7" s="67"/>
      <c r="W7" s="67"/>
      <c r="X7" s="67"/>
      <c r="Y7" s="67"/>
      <c r="Z7" s="67"/>
      <c r="AA7" s="67"/>
      <c r="AB7" s="67"/>
      <c r="AC7" s="67"/>
      <c r="AD7" s="67"/>
      <c r="AE7" s="67"/>
    </row>
    <row r="8" s="109" customFormat="1" spans="1:33">
      <c r="A8" s="44" t="s">
        <v>167</v>
      </c>
      <c r="B8" s="16" t="s">
        <v>14</v>
      </c>
      <c r="C8" s="42" t="s">
        <v>165</v>
      </c>
      <c r="D8" s="42">
        <v>25</v>
      </c>
      <c r="E8" s="16">
        <v>70.52</v>
      </c>
      <c r="F8" s="16">
        <v>5.34</v>
      </c>
      <c r="G8" s="122">
        <v>40</v>
      </c>
      <c r="H8" s="122">
        <v>69.81</v>
      </c>
      <c r="I8" s="122">
        <v>6.17</v>
      </c>
      <c r="J8" s="42" t="s">
        <v>213</v>
      </c>
      <c r="K8" s="123"/>
      <c r="L8" s="124"/>
      <c r="M8" s="16">
        <v>70.52</v>
      </c>
      <c r="N8" s="16">
        <v>5.34</v>
      </c>
      <c r="O8" s="42">
        <v>25</v>
      </c>
      <c r="P8" s="122">
        <v>69.81</v>
      </c>
      <c r="Q8" s="122">
        <v>6.17</v>
      </c>
      <c r="R8" s="122">
        <v>40</v>
      </c>
      <c r="S8" s="74"/>
      <c r="T8" s="42" t="s">
        <v>213</v>
      </c>
      <c r="U8" s="67"/>
      <c r="V8" s="67"/>
      <c r="W8" s="67"/>
      <c r="X8" s="67"/>
      <c r="Y8" s="67"/>
      <c r="Z8" s="67"/>
      <c r="AA8" s="67"/>
      <c r="AB8" s="67"/>
      <c r="AC8" s="67"/>
      <c r="AD8" s="67"/>
      <c r="AE8" s="67"/>
    </row>
    <row r="9" s="109" customFormat="1" spans="1:33">
      <c r="A9" s="44" t="s">
        <v>167</v>
      </c>
      <c r="B9" s="16" t="s">
        <v>14</v>
      </c>
      <c r="C9" s="42" t="s">
        <v>165</v>
      </c>
      <c r="D9" s="42">
        <v>25</v>
      </c>
      <c r="E9" s="42">
        <v>84.54</v>
      </c>
      <c r="F9" s="42">
        <v>3.22</v>
      </c>
      <c r="G9" s="122">
        <v>40</v>
      </c>
      <c r="H9" s="125">
        <v>84.69</v>
      </c>
      <c r="I9" s="122">
        <v>3.24</v>
      </c>
      <c r="J9" s="42" t="s">
        <v>214</v>
      </c>
      <c r="K9" s="126"/>
      <c r="L9" s="124"/>
      <c r="M9" s="42">
        <v>84.54</v>
      </c>
      <c r="N9" s="42">
        <v>3.22</v>
      </c>
      <c r="O9" s="42">
        <v>25</v>
      </c>
      <c r="P9" s="125">
        <v>84.69</v>
      </c>
      <c r="Q9" s="122">
        <v>3.24</v>
      </c>
      <c r="R9" s="122">
        <v>40</v>
      </c>
      <c r="S9" s="74"/>
      <c r="T9" s="42" t="s">
        <v>214</v>
      </c>
      <c r="U9" s="74"/>
      <c r="V9" s="74"/>
      <c r="W9" s="74"/>
      <c r="X9" s="74"/>
      <c r="Y9" s="74"/>
      <c r="Z9" s="74"/>
      <c r="AA9" s="74"/>
      <c r="AB9" s="74"/>
      <c r="AC9" s="74"/>
      <c r="AD9" s="74"/>
      <c r="AE9" s="74"/>
    </row>
    <row r="10" s="109" customFormat="1" spans="1:33">
      <c r="A10" s="44" t="s">
        <v>167</v>
      </c>
      <c r="B10" s="16" t="s">
        <v>14</v>
      </c>
      <c r="C10" s="42" t="s">
        <v>165</v>
      </c>
      <c r="D10" s="42">
        <v>25</v>
      </c>
      <c r="E10" s="42">
        <v>84.46</v>
      </c>
      <c r="F10" s="42">
        <v>4.44</v>
      </c>
      <c r="G10" s="122">
        <v>40</v>
      </c>
      <c r="H10" s="122">
        <v>84.65</v>
      </c>
      <c r="I10" s="122">
        <v>4.53</v>
      </c>
      <c r="J10" s="42" t="s">
        <v>215</v>
      </c>
      <c r="K10" s="126"/>
      <c r="L10" s="124"/>
      <c r="M10" s="42">
        <v>84.46</v>
      </c>
      <c r="N10" s="42">
        <v>4.44</v>
      </c>
      <c r="O10" s="42">
        <v>25</v>
      </c>
      <c r="P10" s="122">
        <v>84.65</v>
      </c>
      <c r="Q10" s="122">
        <v>4.53</v>
      </c>
      <c r="R10" s="122">
        <v>40</v>
      </c>
      <c r="S10" s="74"/>
      <c r="T10" s="42" t="s">
        <v>215</v>
      </c>
      <c r="U10" s="74"/>
      <c r="V10" s="74"/>
      <c r="W10" s="74"/>
      <c r="X10" s="74"/>
      <c r="Y10" s="74"/>
      <c r="Z10" s="74"/>
      <c r="AA10" s="74"/>
      <c r="AB10" s="74"/>
      <c r="AC10" s="74"/>
      <c r="AD10" s="74"/>
      <c r="AE10" s="74"/>
    </row>
    <row r="11" s="67" customFormat="1" spans="1:33">
      <c r="A11" s="44" t="s">
        <v>41</v>
      </c>
      <c r="B11" s="16" t="s">
        <v>14</v>
      </c>
      <c r="C11" s="42" t="s">
        <v>163</v>
      </c>
      <c r="D11" s="16">
        <v>35</v>
      </c>
      <c r="E11" s="17">
        <v>55.61</v>
      </c>
      <c r="F11" s="16">
        <v>8.81</v>
      </c>
      <c r="G11" s="16">
        <v>37</v>
      </c>
      <c r="H11" s="16">
        <v>50.72</v>
      </c>
      <c r="I11" s="16">
        <v>7.93</v>
      </c>
      <c r="J11" s="16" t="s">
        <v>213</v>
      </c>
      <c r="K11" s="45"/>
      <c r="L11" s="119"/>
      <c r="M11" s="17">
        <v>55.61</v>
      </c>
      <c r="N11" s="16">
        <v>8.81</v>
      </c>
      <c r="O11" s="16">
        <v>35</v>
      </c>
      <c r="P11" s="16">
        <v>50.72</v>
      </c>
      <c r="Q11" s="16">
        <v>7.93</v>
      </c>
      <c r="R11" s="16">
        <v>37</v>
      </c>
      <c r="S11" s="41"/>
      <c r="T11" s="16" t="s">
        <v>213</v>
      </c>
      <c r="U11" s="74"/>
      <c r="V11" s="74"/>
      <c r="W11" s="74"/>
      <c r="X11" s="74"/>
      <c r="Y11" s="74"/>
      <c r="Z11" s="74"/>
      <c r="AA11" s="74"/>
      <c r="AB11" s="74"/>
      <c r="AC11" s="74"/>
      <c r="AD11" s="74"/>
      <c r="AE11" s="74"/>
    </row>
    <row r="12" s="41" customFormat="1" spans="1:33">
      <c r="A12" s="44" t="s">
        <v>41</v>
      </c>
      <c r="B12" s="16" t="s">
        <v>14</v>
      </c>
      <c r="C12" s="42" t="s">
        <v>163</v>
      </c>
      <c r="D12" s="16">
        <v>35</v>
      </c>
      <c r="E12" s="17">
        <v>86.53</v>
      </c>
      <c r="F12" s="16">
        <v>9.93</v>
      </c>
      <c r="G12" s="16">
        <v>37</v>
      </c>
      <c r="H12" s="16">
        <v>79.75</v>
      </c>
      <c r="I12" s="16">
        <v>8.52</v>
      </c>
      <c r="J12" s="103" t="s">
        <v>216</v>
      </c>
      <c r="K12" s="120"/>
      <c r="L12" s="118"/>
      <c r="M12" s="17">
        <v>86.53</v>
      </c>
      <c r="N12" s="16">
        <v>9.93</v>
      </c>
      <c r="O12" s="16">
        <v>35</v>
      </c>
      <c r="P12" s="16">
        <v>79.75</v>
      </c>
      <c r="Q12" s="16">
        <v>8.52</v>
      </c>
      <c r="R12" s="16">
        <v>37</v>
      </c>
      <c r="S12" s="67"/>
      <c r="T12" s="103" t="s">
        <v>216</v>
      </c>
      <c r="U12" s="67"/>
      <c r="V12" s="67"/>
      <c r="W12" s="67"/>
      <c r="X12" s="67"/>
      <c r="Y12" s="67"/>
      <c r="Z12" s="67"/>
      <c r="AA12" s="67"/>
      <c r="AB12" s="67"/>
      <c r="AC12" s="67"/>
      <c r="AD12" s="67"/>
      <c r="AE12" s="67"/>
    </row>
    <row r="13" s="41" customFormat="1" spans="1:33">
      <c r="A13" s="44" t="s">
        <v>41</v>
      </c>
      <c r="B13" s="16" t="s">
        <v>14</v>
      </c>
      <c r="C13" s="42" t="s">
        <v>163</v>
      </c>
      <c r="D13" s="16">
        <v>35</v>
      </c>
      <c r="E13" s="17">
        <v>95.63</v>
      </c>
      <c r="F13" s="16">
        <v>10.79</v>
      </c>
      <c r="G13" s="16">
        <v>37</v>
      </c>
      <c r="H13" s="16">
        <v>89.18</v>
      </c>
      <c r="I13" s="16">
        <v>10.22</v>
      </c>
      <c r="J13" s="16" t="s">
        <v>214</v>
      </c>
      <c r="K13" s="120"/>
      <c r="L13" s="118"/>
      <c r="M13" s="17">
        <v>95.63</v>
      </c>
      <c r="N13" s="16">
        <v>10.79</v>
      </c>
      <c r="O13" s="16">
        <v>35</v>
      </c>
      <c r="P13" s="16">
        <v>89.18</v>
      </c>
      <c r="Q13" s="16">
        <v>10.22</v>
      </c>
      <c r="R13" s="16">
        <v>37</v>
      </c>
      <c r="S13" s="67"/>
      <c r="T13" s="16" t="s">
        <v>214</v>
      </c>
      <c r="U13" s="67"/>
      <c r="V13" s="67"/>
      <c r="W13" s="67"/>
      <c r="X13" s="67"/>
      <c r="Y13" s="67"/>
      <c r="Z13" s="67"/>
      <c r="AA13" s="67"/>
      <c r="AB13" s="67"/>
      <c r="AC13" s="67"/>
      <c r="AD13" s="67"/>
      <c r="AE13" s="67"/>
    </row>
    <row r="14" s="67" customFormat="1" spans="1:33">
      <c r="A14" s="81" t="s">
        <v>56</v>
      </c>
      <c r="B14" s="16" t="s">
        <v>14</v>
      </c>
      <c r="C14" s="42" t="s">
        <v>163</v>
      </c>
      <c r="D14" s="16">
        <v>28</v>
      </c>
      <c r="E14" s="17">
        <v>83.9</v>
      </c>
      <c r="F14" s="43">
        <v>4.3</v>
      </c>
      <c r="G14" s="16">
        <v>28</v>
      </c>
      <c r="H14" s="16">
        <v>81</v>
      </c>
      <c r="I14" s="16">
        <v>3.4</v>
      </c>
      <c r="J14" s="27" t="s">
        <v>217</v>
      </c>
      <c r="K14" s="45"/>
      <c r="L14" s="119"/>
      <c r="M14" s="17">
        <v>83.9</v>
      </c>
      <c r="N14" s="43">
        <v>4.3</v>
      </c>
      <c r="O14" s="16">
        <v>28</v>
      </c>
      <c r="P14" s="16">
        <v>81</v>
      </c>
      <c r="Q14" s="16">
        <v>3.4</v>
      </c>
      <c r="R14" s="16">
        <v>28</v>
      </c>
      <c r="S14" s="41"/>
      <c r="T14" s="16" t="s">
        <v>218</v>
      </c>
      <c r="U14" s="41"/>
      <c r="V14" s="41"/>
      <c r="W14" s="119"/>
      <c r="X14" s="119"/>
      <c r="Y14" s="119"/>
    </row>
    <row r="15" s="67" customFormat="1" spans="1:33">
      <c r="A15" s="81" t="s">
        <v>72</v>
      </c>
      <c r="B15" s="16" t="s">
        <v>14</v>
      </c>
      <c r="C15" s="42" t="s">
        <v>163</v>
      </c>
      <c r="D15" s="16">
        <v>20</v>
      </c>
      <c r="E15" s="16" t="s">
        <v>219</v>
      </c>
      <c r="F15" s="16" t="s">
        <v>220</v>
      </c>
      <c r="G15" s="16">
        <v>25</v>
      </c>
      <c r="H15" s="16" t="s">
        <v>221</v>
      </c>
      <c r="I15" s="16" t="s">
        <v>222</v>
      </c>
      <c r="J15" s="16" t="s">
        <v>216</v>
      </c>
      <c r="K15" s="45"/>
      <c r="L15" s="119"/>
      <c r="M15" s="16" t="s">
        <v>219</v>
      </c>
      <c r="N15" s="16" t="s">
        <v>220</v>
      </c>
      <c r="O15" s="16">
        <v>20</v>
      </c>
      <c r="P15" s="16" t="s">
        <v>221</v>
      </c>
      <c r="Q15" s="16" t="s">
        <v>222</v>
      </c>
      <c r="R15" s="16">
        <v>25</v>
      </c>
      <c r="S15" s="41"/>
      <c r="T15" s="16" t="s">
        <v>216</v>
      </c>
      <c r="U15" s="41"/>
      <c r="V15" s="41"/>
      <c r="W15" s="119"/>
      <c r="X15" s="119"/>
      <c r="Y15" s="119"/>
    </row>
    <row r="16" s="67" customFormat="1" spans="1:33">
      <c r="A16" s="81" t="s">
        <v>72</v>
      </c>
      <c r="B16" s="16" t="s">
        <v>14</v>
      </c>
      <c r="C16" s="42" t="s">
        <v>163</v>
      </c>
      <c r="D16" s="16">
        <v>20</v>
      </c>
      <c r="E16" s="16" t="s">
        <v>223</v>
      </c>
      <c r="F16" s="16" t="s">
        <v>224</v>
      </c>
      <c r="G16" s="16">
        <v>25</v>
      </c>
      <c r="H16" s="16" t="s">
        <v>225</v>
      </c>
      <c r="I16" s="16" t="s">
        <v>222</v>
      </c>
      <c r="J16" s="16" t="s">
        <v>214</v>
      </c>
      <c r="K16" s="45"/>
      <c r="L16" s="119"/>
      <c r="M16" s="16" t="s">
        <v>223</v>
      </c>
      <c r="N16" s="16" t="s">
        <v>224</v>
      </c>
      <c r="O16" s="16">
        <v>20</v>
      </c>
      <c r="P16" s="16" t="s">
        <v>225</v>
      </c>
      <c r="Q16" s="16" t="s">
        <v>222</v>
      </c>
      <c r="R16" s="16">
        <v>25</v>
      </c>
      <c r="S16" s="127"/>
      <c r="T16" s="16" t="s">
        <v>214</v>
      </c>
      <c r="U16" s="41"/>
      <c r="V16" s="41"/>
      <c r="W16" s="119"/>
      <c r="X16" s="119"/>
      <c r="Y16" s="119"/>
    </row>
    <row r="17" s="67" customFormat="1" spans="1:31">
      <c r="A17" s="81" t="s">
        <v>72</v>
      </c>
      <c r="B17" s="16" t="s">
        <v>14</v>
      </c>
      <c r="C17" s="42" t="s">
        <v>163</v>
      </c>
      <c r="D17" s="16">
        <v>20</v>
      </c>
      <c r="E17" s="16" t="s">
        <v>226</v>
      </c>
      <c r="F17" s="16" t="s">
        <v>227</v>
      </c>
      <c r="G17" s="16">
        <v>25</v>
      </c>
      <c r="H17" s="16" t="s">
        <v>228</v>
      </c>
      <c r="I17" s="16" t="s">
        <v>229</v>
      </c>
      <c r="J17" s="16" t="s">
        <v>217</v>
      </c>
      <c r="K17" s="45"/>
      <c r="L17" s="119"/>
      <c r="M17" s="16" t="s">
        <v>226</v>
      </c>
      <c r="N17" s="16" t="s">
        <v>227</v>
      </c>
      <c r="O17" s="16">
        <v>20</v>
      </c>
      <c r="P17" s="16" t="s">
        <v>228</v>
      </c>
      <c r="Q17" s="16" t="s">
        <v>229</v>
      </c>
      <c r="R17" s="16">
        <v>25</v>
      </c>
      <c r="S17" s="41"/>
      <c r="T17" s="16" t="s">
        <v>218</v>
      </c>
      <c r="U17" s="127"/>
      <c r="V17" s="75"/>
      <c r="W17" s="75"/>
      <c r="X17" s="75"/>
      <c r="Y17" s="75"/>
      <c r="Z17" s="75"/>
      <c r="AA17" s="75"/>
      <c r="AB17" s="75"/>
      <c r="AC17" s="75"/>
      <c r="AD17" s="75"/>
      <c r="AE17" s="75"/>
    </row>
    <row r="18" s="74" customFormat="1" spans="1:31">
      <c r="A18" s="58" t="s">
        <v>168</v>
      </c>
      <c r="B18" s="16" t="s">
        <v>14</v>
      </c>
      <c r="C18" s="42" t="s">
        <v>163</v>
      </c>
      <c r="D18" s="16">
        <v>20</v>
      </c>
      <c r="E18" s="16">
        <v>68.7</v>
      </c>
      <c r="F18" s="16">
        <v>4.7</v>
      </c>
      <c r="G18" s="16">
        <v>20</v>
      </c>
      <c r="H18" s="16">
        <v>43.3</v>
      </c>
      <c r="I18" s="16">
        <v>5.3</v>
      </c>
      <c r="J18" s="16" t="s">
        <v>213</v>
      </c>
      <c r="K18" s="45"/>
      <c r="L18" s="119"/>
      <c r="M18" s="16">
        <v>68.7</v>
      </c>
      <c r="N18" s="16">
        <v>4.7</v>
      </c>
      <c r="O18" s="16">
        <v>20</v>
      </c>
      <c r="P18" s="16">
        <v>43.3</v>
      </c>
      <c r="Q18" s="16">
        <v>5.3</v>
      </c>
      <c r="R18" s="16">
        <v>20</v>
      </c>
      <c r="S18" s="67"/>
      <c r="T18" s="16" t="s">
        <v>213</v>
      </c>
      <c r="U18" s="67"/>
      <c r="V18" s="67"/>
      <c r="W18" s="67"/>
      <c r="X18" s="67"/>
      <c r="Y18" s="67"/>
      <c r="Z18" s="67"/>
      <c r="AA18" s="67"/>
      <c r="AB18" s="67"/>
      <c r="AC18" s="67"/>
      <c r="AD18" s="67"/>
      <c r="AE18" s="67"/>
    </row>
    <row r="19" s="74" customFormat="1" spans="1:31">
      <c r="A19" s="58" t="s">
        <v>168</v>
      </c>
      <c r="B19" s="16" t="s">
        <v>14</v>
      </c>
      <c r="C19" s="42" t="s">
        <v>163</v>
      </c>
      <c r="D19" s="16">
        <v>20</v>
      </c>
      <c r="E19" s="16">
        <v>72.3</v>
      </c>
      <c r="F19" s="16">
        <v>5.2</v>
      </c>
      <c r="G19" s="16">
        <v>20</v>
      </c>
      <c r="H19" s="16">
        <v>69.2</v>
      </c>
      <c r="I19" s="43">
        <v>5</v>
      </c>
      <c r="J19" s="16" t="s">
        <v>216</v>
      </c>
      <c r="K19" s="45"/>
      <c r="L19" s="119"/>
      <c r="M19" s="16">
        <v>72.3</v>
      </c>
      <c r="N19" s="16">
        <v>5.2</v>
      </c>
      <c r="O19" s="16">
        <v>20</v>
      </c>
      <c r="P19" s="16">
        <v>69.2</v>
      </c>
      <c r="Q19" s="43">
        <v>5</v>
      </c>
      <c r="R19" s="16">
        <v>20</v>
      </c>
      <c r="S19" s="67"/>
      <c r="T19" s="16" t="s">
        <v>216</v>
      </c>
      <c r="U19" s="67"/>
      <c r="V19" s="67"/>
      <c r="W19" s="67"/>
      <c r="X19" s="67"/>
      <c r="Y19" s="67"/>
      <c r="Z19" s="67"/>
      <c r="AA19" s="67"/>
      <c r="AB19" s="67"/>
      <c r="AC19" s="67"/>
      <c r="AD19" s="67"/>
      <c r="AE19" s="67"/>
    </row>
    <row r="20" s="74" customFormat="1" spans="1:31">
      <c r="A20" s="58" t="s">
        <v>168</v>
      </c>
      <c r="B20" s="16" t="s">
        <v>14</v>
      </c>
      <c r="C20" s="42" t="s">
        <v>163</v>
      </c>
      <c r="D20" s="16">
        <v>20</v>
      </c>
      <c r="E20" s="16">
        <v>80.4</v>
      </c>
      <c r="F20" s="16">
        <v>4.4</v>
      </c>
      <c r="G20" s="16">
        <v>20</v>
      </c>
      <c r="H20" s="16">
        <v>79.4</v>
      </c>
      <c r="I20" s="16">
        <v>4.3</v>
      </c>
      <c r="J20" s="16" t="s">
        <v>214</v>
      </c>
      <c r="K20" s="45"/>
      <c r="L20" s="119"/>
      <c r="M20" s="16">
        <v>80.4</v>
      </c>
      <c r="N20" s="16">
        <v>4.4</v>
      </c>
      <c r="O20" s="16">
        <v>20</v>
      </c>
      <c r="P20" s="16">
        <v>79.4</v>
      </c>
      <c r="Q20" s="16">
        <v>4.3</v>
      </c>
      <c r="R20" s="16">
        <v>20</v>
      </c>
      <c r="S20" s="67"/>
      <c r="T20" s="16" t="s">
        <v>214</v>
      </c>
      <c r="U20" s="67"/>
      <c r="V20" s="67"/>
      <c r="W20" s="67"/>
      <c r="X20" s="67"/>
      <c r="Y20" s="67"/>
      <c r="Z20" s="67"/>
      <c r="AA20" s="67"/>
      <c r="AB20" s="67"/>
      <c r="AC20" s="67"/>
      <c r="AD20" s="67"/>
      <c r="AE20" s="67"/>
    </row>
    <row r="21" s="67" customFormat="1" spans="1:31">
      <c r="A21" s="45" t="s">
        <v>107</v>
      </c>
      <c r="B21" s="16" t="s">
        <v>14</v>
      </c>
      <c r="C21" s="42" t="s">
        <v>163</v>
      </c>
      <c r="D21" s="16">
        <v>30</v>
      </c>
      <c r="E21" s="16">
        <v>60.4</v>
      </c>
      <c r="F21" s="16">
        <v>5.32</v>
      </c>
      <c r="G21" s="16">
        <v>30</v>
      </c>
      <c r="H21" s="16">
        <v>60.39</v>
      </c>
      <c r="I21" s="16">
        <v>5.24</v>
      </c>
      <c r="J21" s="27" t="s">
        <v>230</v>
      </c>
      <c r="K21" s="45"/>
      <c r="L21" s="119"/>
      <c r="M21" s="16">
        <v>60.4</v>
      </c>
      <c r="N21" s="16">
        <v>5.32</v>
      </c>
      <c r="O21" s="16">
        <v>30</v>
      </c>
      <c r="P21" s="16">
        <v>60.39</v>
      </c>
      <c r="Q21" s="16">
        <v>5.24</v>
      </c>
      <c r="R21" s="16">
        <v>30</v>
      </c>
      <c r="S21" s="128"/>
      <c r="T21" s="16" t="s">
        <v>231</v>
      </c>
      <c r="U21" s="41"/>
      <c r="V21" s="41"/>
      <c r="W21" s="119"/>
      <c r="X21" s="119"/>
      <c r="Y21" s="119"/>
    </row>
    <row r="22" s="67" customFormat="1" spans="1:31">
      <c r="A22" s="45" t="s">
        <v>107</v>
      </c>
      <c r="B22" s="16" t="s">
        <v>14</v>
      </c>
      <c r="C22" s="42" t="s">
        <v>163</v>
      </c>
      <c r="D22" s="16">
        <v>30</v>
      </c>
      <c r="E22" s="16">
        <v>94.35</v>
      </c>
      <c r="F22" s="16">
        <v>4.16</v>
      </c>
      <c r="G22" s="16">
        <v>30</v>
      </c>
      <c r="H22" s="16">
        <v>89.35</v>
      </c>
      <c r="I22" s="16">
        <v>4.15</v>
      </c>
      <c r="J22" s="16" t="s">
        <v>217</v>
      </c>
      <c r="K22" s="45"/>
      <c r="L22" s="119"/>
      <c r="M22" s="16">
        <v>94.35</v>
      </c>
      <c r="N22" s="16">
        <v>4.16</v>
      </c>
      <c r="O22" s="16">
        <v>30</v>
      </c>
      <c r="P22" s="16">
        <v>89.35</v>
      </c>
      <c r="Q22" s="16">
        <v>4.15</v>
      </c>
      <c r="R22" s="16">
        <v>30</v>
      </c>
      <c r="S22" s="128"/>
      <c r="T22" s="16" t="s">
        <v>218</v>
      </c>
      <c r="U22" s="128"/>
      <c r="V22" s="41"/>
      <c r="W22" s="119"/>
      <c r="X22" s="119"/>
      <c r="Y22" s="119"/>
    </row>
    <row r="23" s="67" customFormat="1" spans="1:31">
      <c r="A23" s="81" t="s">
        <v>115</v>
      </c>
      <c r="B23" s="16" t="s">
        <v>14</v>
      </c>
      <c r="C23" s="42" t="s">
        <v>165</v>
      </c>
      <c r="D23" s="16">
        <v>16</v>
      </c>
      <c r="E23" s="16">
        <v>64.9</v>
      </c>
      <c r="F23" s="16">
        <v>5.4</v>
      </c>
      <c r="G23" s="16">
        <v>19</v>
      </c>
      <c r="H23" s="16">
        <v>55</v>
      </c>
      <c r="I23" s="16">
        <v>5.72</v>
      </c>
      <c r="J23" s="16" t="s">
        <v>213</v>
      </c>
      <c r="K23" s="45"/>
      <c r="L23" s="119"/>
      <c r="M23" s="16">
        <v>64.9</v>
      </c>
      <c r="N23" s="16">
        <v>5.4</v>
      </c>
      <c r="O23" s="16">
        <v>16</v>
      </c>
      <c r="P23" s="16">
        <v>55</v>
      </c>
      <c r="Q23" s="16">
        <v>5.72</v>
      </c>
      <c r="R23" s="16">
        <v>19</v>
      </c>
      <c r="S23" s="128"/>
      <c r="T23" s="16" t="s">
        <v>213</v>
      </c>
      <c r="U23" s="128"/>
      <c r="V23" s="41"/>
      <c r="W23" s="119"/>
      <c r="X23" s="119"/>
      <c r="Y23" s="119"/>
    </row>
    <row r="24" s="67" customFormat="1" spans="1:31">
      <c r="A24" s="81" t="s">
        <v>115</v>
      </c>
      <c r="B24" s="16" t="s">
        <v>14</v>
      </c>
      <c r="C24" s="42" t="s">
        <v>165</v>
      </c>
      <c r="D24" s="16">
        <v>16</v>
      </c>
      <c r="E24" s="16">
        <v>73.1</v>
      </c>
      <c r="F24" s="16">
        <v>4.8</v>
      </c>
      <c r="G24" s="16">
        <v>19</v>
      </c>
      <c r="H24" s="16">
        <v>67.7</v>
      </c>
      <c r="I24" s="16">
        <v>5.3</v>
      </c>
      <c r="J24" s="16" t="s">
        <v>216</v>
      </c>
      <c r="K24" s="45"/>
      <c r="L24" s="119"/>
      <c r="M24" s="16">
        <v>73.1</v>
      </c>
      <c r="N24" s="16">
        <v>4.8</v>
      </c>
      <c r="O24" s="16">
        <v>16</v>
      </c>
      <c r="P24" s="16">
        <v>67.7</v>
      </c>
      <c r="Q24" s="16">
        <v>5.3</v>
      </c>
      <c r="R24" s="16">
        <v>19</v>
      </c>
      <c r="S24" s="128"/>
      <c r="T24" s="16" t="s">
        <v>216</v>
      </c>
      <c r="U24" s="128"/>
      <c r="V24" s="41"/>
      <c r="W24" s="119"/>
      <c r="X24" s="119"/>
      <c r="Y24" s="119"/>
    </row>
    <row r="25" s="67" customFormat="1" spans="1:31">
      <c r="A25" s="81" t="s">
        <v>115</v>
      </c>
      <c r="B25" s="16" t="s">
        <v>14</v>
      </c>
      <c r="C25" s="71" t="s">
        <v>165</v>
      </c>
      <c r="D25" s="72">
        <v>16</v>
      </c>
      <c r="E25" s="72">
        <v>85.7</v>
      </c>
      <c r="F25" s="82">
        <v>4</v>
      </c>
      <c r="G25" s="72">
        <v>19</v>
      </c>
      <c r="H25" s="72">
        <v>82.7</v>
      </c>
      <c r="I25" s="72">
        <v>4.7</v>
      </c>
      <c r="J25" s="72" t="s">
        <v>217</v>
      </c>
      <c r="K25" s="45"/>
      <c r="L25" s="119"/>
      <c r="M25" s="72">
        <v>85.7</v>
      </c>
      <c r="N25" s="82">
        <v>4</v>
      </c>
      <c r="O25" s="72">
        <v>16</v>
      </c>
      <c r="P25" s="72">
        <v>82.7</v>
      </c>
      <c r="Q25" s="72">
        <v>4.7</v>
      </c>
      <c r="R25" s="72">
        <v>19</v>
      </c>
      <c r="S25" s="128"/>
      <c r="T25" s="72" t="s">
        <v>218</v>
      </c>
      <c r="U25" s="128"/>
      <c r="V25" s="41"/>
      <c r="W25" s="119"/>
      <c r="X25" s="119"/>
      <c r="Y25" s="119"/>
    </row>
    <row r="26" s="75" customFormat="1" ht="16" customHeight="1" spans="1:31">
      <c r="A26" s="83" t="s">
        <v>181</v>
      </c>
      <c r="B26" s="16" t="s">
        <v>14</v>
      </c>
      <c r="C26" s="42" t="s">
        <v>165</v>
      </c>
      <c r="D26" s="16">
        <v>25</v>
      </c>
      <c r="E26" s="17">
        <v>79.76</v>
      </c>
      <c r="F26" s="16">
        <v>4.58</v>
      </c>
      <c r="G26" s="16">
        <v>20</v>
      </c>
      <c r="H26" s="17">
        <v>80.92</v>
      </c>
      <c r="I26" s="16">
        <v>4.64</v>
      </c>
      <c r="J26" s="16" t="s">
        <v>214</v>
      </c>
      <c r="K26" s="108"/>
      <c r="L26" s="127"/>
      <c r="M26" s="17">
        <v>79.76</v>
      </c>
      <c r="N26" s="16">
        <v>4.58</v>
      </c>
      <c r="O26" s="16">
        <v>25</v>
      </c>
      <c r="P26" s="17">
        <v>80.92</v>
      </c>
      <c r="Q26" s="16">
        <v>4.64</v>
      </c>
      <c r="R26" s="16">
        <v>20</v>
      </c>
      <c r="S26" s="119"/>
      <c r="T26" s="16" t="s">
        <v>214</v>
      </c>
      <c r="U26" s="128"/>
      <c r="V26" s="67"/>
      <c r="W26" s="67"/>
      <c r="X26" s="67"/>
      <c r="Y26" s="67"/>
      <c r="Z26" s="67"/>
      <c r="AA26" s="67"/>
      <c r="AB26" s="67"/>
      <c r="AC26" s="67"/>
      <c r="AD26" s="67"/>
      <c r="AE26" s="67"/>
    </row>
    <row r="27" spans="1:31">
      <c r="A27" s="16" t="s">
        <v>187</v>
      </c>
      <c r="B27" s="16" t="s">
        <v>14</v>
      </c>
      <c r="C27" s="16" t="s">
        <v>163</v>
      </c>
      <c r="D27" s="41">
        <v>40</v>
      </c>
      <c r="E27" s="41">
        <v>78.1</v>
      </c>
      <c r="F27" s="41">
        <v>6.9</v>
      </c>
      <c r="G27" s="41">
        <v>43</v>
      </c>
      <c r="H27" s="41">
        <v>75</v>
      </c>
      <c r="I27" s="41">
        <v>10.2</v>
      </c>
      <c r="J27" s="72" t="s">
        <v>217</v>
      </c>
    </row>
    <row r="28" spans="1:31">
      <c r="A28" s="45"/>
      <c r="B28" s="26"/>
      <c r="C28" s="48"/>
      <c r="D28" s="48"/>
      <c r="E28" s="48"/>
      <c r="F28" s="48"/>
      <c r="G28" s="48"/>
      <c r="H28" s="48"/>
      <c r="I28" s="48"/>
      <c r="J28" s="48"/>
      <c r="K28" s="48"/>
      <c r="M28" s="46"/>
      <c r="N28" s="129"/>
      <c r="Q28" s="130"/>
      <c r="T28" s="130"/>
      <c r="U28" s="130"/>
      <c r="V28" s="26"/>
      <c r="Y28"/>
    </row>
    <row r="29" spans="1:31">
      <c r="A29" s="45"/>
      <c r="B29" s="26"/>
      <c r="C29" s="48"/>
      <c r="D29" s="48"/>
      <c r="E29" s="48"/>
      <c r="F29" s="48"/>
      <c r="G29" s="48"/>
      <c r="H29" s="48"/>
      <c r="I29" s="48"/>
      <c r="J29" s="48"/>
      <c r="K29" s="48"/>
      <c r="M29" s="46"/>
      <c r="N29" s="129"/>
      <c r="Q29" s="130"/>
      <c r="T29" s="130"/>
      <c r="V29" s="26"/>
    </row>
    <row r="30" spans="1:31">
      <c r="A30" s="131" t="s">
        <v>232</v>
      </c>
      <c r="M30" s="46"/>
      <c r="N30" s="129"/>
      <c r="Q30" s="130"/>
      <c r="T30" s="130"/>
      <c r="U30" s="132"/>
      <c r="V30" s="26"/>
    </row>
    <row r="31" spans="1:31">
      <c r="A31" s="20" t="s">
        <v>1</v>
      </c>
      <c r="B31" s="20" t="s">
        <v>2</v>
      </c>
      <c r="C31" s="20" t="s">
        <v>5</v>
      </c>
      <c r="D31" s="21" t="s">
        <v>155</v>
      </c>
      <c r="E31" s="21" t="s">
        <v>156</v>
      </c>
      <c r="F31" s="21" t="s">
        <v>157</v>
      </c>
      <c r="G31" s="21" t="s">
        <v>158</v>
      </c>
      <c r="H31" s="21" t="s">
        <v>159</v>
      </c>
      <c r="I31" s="21" t="s">
        <v>160</v>
      </c>
      <c r="J31" s="107" t="s">
        <v>161</v>
      </c>
      <c r="K31" s="133"/>
      <c r="L31" s="134"/>
      <c r="M31" s="135"/>
      <c r="N31" s="136"/>
      <c r="O31" s="60"/>
      <c r="P31" s="60"/>
      <c r="Q31" s="60"/>
      <c r="R31" s="60"/>
      <c r="S31" s="60"/>
      <c r="T31" s="60"/>
      <c r="U31" s="60"/>
      <c r="V31" s="60"/>
    </row>
    <row r="32" spans="1:31">
      <c r="A32" s="44" t="s">
        <v>166</v>
      </c>
      <c r="B32" s="16" t="s">
        <v>14</v>
      </c>
      <c r="C32" s="28" t="s">
        <v>163</v>
      </c>
      <c r="D32" s="28">
        <v>25</v>
      </c>
      <c r="E32" s="54">
        <v>4.2</v>
      </c>
      <c r="F32" s="54">
        <v>0.56</v>
      </c>
      <c r="G32" s="25">
        <v>55</v>
      </c>
      <c r="H32" s="25">
        <v>4.12</v>
      </c>
      <c r="I32" s="54">
        <v>0.58</v>
      </c>
      <c r="J32" s="28" t="s">
        <v>212</v>
      </c>
      <c r="L32" s="137"/>
      <c r="M32" s="138"/>
      <c r="N32" s="138"/>
      <c r="O32" s="60"/>
      <c r="P32" s="60"/>
      <c r="Q32" s="60"/>
      <c r="R32" s="60"/>
      <c r="S32" s="60"/>
      <c r="T32" s="60"/>
      <c r="U32" s="60"/>
      <c r="V32" s="25"/>
    </row>
    <row r="33" spans="1:25">
      <c r="A33" s="44" t="s">
        <v>166</v>
      </c>
      <c r="B33" s="16" t="s">
        <v>14</v>
      </c>
      <c r="C33" s="28" t="s">
        <v>163</v>
      </c>
      <c r="D33" s="28">
        <v>25</v>
      </c>
      <c r="E33" s="25">
        <v>23.22</v>
      </c>
      <c r="F33" s="25">
        <v>3.15</v>
      </c>
      <c r="G33" s="25">
        <v>55</v>
      </c>
      <c r="H33" s="25">
        <v>13.35</v>
      </c>
      <c r="I33" s="25">
        <v>2.25</v>
      </c>
      <c r="J33" s="28" t="s">
        <v>213</v>
      </c>
      <c r="M33" s="138"/>
      <c r="N33" s="138"/>
      <c r="O33" s="60"/>
      <c r="P33" s="60"/>
      <c r="Q33" s="60"/>
      <c r="R33" s="60"/>
      <c r="S33" s="60"/>
      <c r="T33" s="60"/>
      <c r="U33" s="60"/>
      <c r="V33" s="25"/>
    </row>
    <row r="34" spans="1:25">
      <c r="A34" s="44" t="s">
        <v>166</v>
      </c>
      <c r="B34" s="16" t="s">
        <v>14</v>
      </c>
      <c r="C34" s="28" t="s">
        <v>163</v>
      </c>
      <c r="D34" s="28">
        <v>25</v>
      </c>
      <c r="E34" s="25">
        <v>37.1</v>
      </c>
      <c r="F34" s="25">
        <v>6.93</v>
      </c>
      <c r="G34" s="25">
        <v>55</v>
      </c>
      <c r="H34" s="25">
        <v>36.78</v>
      </c>
      <c r="I34" s="25">
        <v>6.13</v>
      </c>
      <c r="J34" s="28" t="s">
        <v>214</v>
      </c>
      <c r="M34" s="136"/>
      <c r="N34" s="136"/>
      <c r="O34" s="60"/>
      <c r="P34" s="60"/>
      <c r="Q34" s="60"/>
      <c r="R34" s="60"/>
      <c r="S34" s="60"/>
      <c r="T34" s="60"/>
      <c r="U34" s="60"/>
      <c r="V34" s="25"/>
    </row>
    <row r="35" spans="1:25">
      <c r="A35" s="44" t="s">
        <v>166</v>
      </c>
      <c r="B35" s="16" t="s">
        <v>14</v>
      </c>
      <c r="C35" s="28" t="s">
        <v>163</v>
      </c>
      <c r="D35" s="28">
        <v>25</v>
      </c>
      <c r="E35" s="28">
        <v>37.95</v>
      </c>
      <c r="F35" s="28">
        <v>4.78</v>
      </c>
      <c r="G35" s="28">
        <v>55</v>
      </c>
      <c r="H35" s="28">
        <v>35.95</v>
      </c>
      <c r="I35" s="28">
        <v>6.78</v>
      </c>
      <c r="J35" s="28" t="s">
        <v>215</v>
      </c>
      <c r="L35" s="112" t="s">
        <v>233</v>
      </c>
      <c r="M35" s="112"/>
      <c r="N35" s="112"/>
      <c r="O35" s="112"/>
    </row>
    <row r="36" spans="1:25">
      <c r="A36" s="44" t="s">
        <v>167</v>
      </c>
      <c r="B36" s="16" t="s">
        <v>14</v>
      </c>
      <c r="C36" s="28" t="s">
        <v>165</v>
      </c>
      <c r="D36" s="28">
        <v>25</v>
      </c>
      <c r="E36" s="54">
        <v>4.2</v>
      </c>
      <c r="F36" s="54">
        <v>0.56</v>
      </c>
      <c r="G36" s="28">
        <v>40</v>
      </c>
      <c r="H36" s="28">
        <v>4.21</v>
      </c>
      <c r="I36" s="28">
        <v>0.61</v>
      </c>
      <c r="J36" s="28" t="s">
        <v>212</v>
      </c>
      <c r="M36" s="20" t="s">
        <v>1</v>
      </c>
      <c r="N36" s="20" t="s">
        <v>2</v>
      </c>
      <c r="O36" s="20" t="s">
        <v>5</v>
      </c>
      <c r="P36" s="60" t="s">
        <v>155</v>
      </c>
      <c r="Q36" s="60" t="s">
        <v>156</v>
      </c>
      <c r="R36" s="60" t="s">
        <v>157</v>
      </c>
      <c r="S36" s="60" t="s">
        <v>158</v>
      </c>
      <c r="T36" s="60" t="s">
        <v>159</v>
      </c>
      <c r="U36" s="60" t="s">
        <v>160</v>
      </c>
      <c r="V36" s="139" t="s">
        <v>161</v>
      </c>
    </row>
    <row r="37" spans="1:25">
      <c r="A37" s="44" t="s">
        <v>167</v>
      </c>
      <c r="B37" s="16" t="s">
        <v>14</v>
      </c>
      <c r="C37" s="28" t="s">
        <v>165</v>
      </c>
      <c r="D37" s="28">
        <v>25</v>
      </c>
      <c r="E37" s="25">
        <v>23.22</v>
      </c>
      <c r="F37" s="25">
        <v>3.15</v>
      </c>
      <c r="G37" s="28">
        <v>40</v>
      </c>
      <c r="H37" s="28">
        <v>20.18</v>
      </c>
      <c r="I37" s="28">
        <v>2.59</v>
      </c>
      <c r="J37" s="28" t="s">
        <v>213</v>
      </c>
      <c r="M37" s="44" t="s">
        <v>166</v>
      </c>
      <c r="N37" s="16" t="s">
        <v>14</v>
      </c>
      <c r="O37" s="60" t="s">
        <v>163</v>
      </c>
      <c r="P37" s="60">
        <v>25</v>
      </c>
      <c r="Q37" s="60">
        <v>2.82</v>
      </c>
      <c r="R37" s="60">
        <v>0.61</v>
      </c>
      <c r="S37" s="60">
        <v>55</v>
      </c>
      <c r="T37" s="60">
        <v>2.73</v>
      </c>
      <c r="U37" s="62">
        <v>0.52</v>
      </c>
      <c r="V37" s="28" t="s">
        <v>212</v>
      </c>
    </row>
    <row r="38" spans="1:25">
      <c r="A38" s="44" t="s">
        <v>167</v>
      </c>
      <c r="B38" s="16" t="s">
        <v>14</v>
      </c>
      <c r="C38" s="28" t="s">
        <v>165</v>
      </c>
      <c r="D38" s="28">
        <v>25</v>
      </c>
      <c r="E38" s="25">
        <v>37.1</v>
      </c>
      <c r="F38" s="25">
        <v>6.93</v>
      </c>
      <c r="G38" s="28">
        <v>40</v>
      </c>
      <c r="H38" s="140">
        <v>36.1</v>
      </c>
      <c r="I38" s="28">
        <v>5.97</v>
      </c>
      <c r="J38" s="28" t="s">
        <v>214</v>
      </c>
      <c r="M38" s="44" t="s">
        <v>166</v>
      </c>
      <c r="N38" s="16" t="s">
        <v>14</v>
      </c>
      <c r="O38" s="60" t="s">
        <v>163</v>
      </c>
      <c r="P38" s="60">
        <v>25</v>
      </c>
      <c r="Q38" s="60">
        <v>3.35</v>
      </c>
      <c r="R38" s="62">
        <v>0.39</v>
      </c>
      <c r="S38" s="60">
        <v>55</v>
      </c>
      <c r="T38" s="60">
        <v>3.56</v>
      </c>
      <c r="U38" s="60">
        <v>0.87</v>
      </c>
      <c r="V38" s="28" t="s">
        <v>213</v>
      </c>
    </row>
    <row r="39" spans="1:25">
      <c r="A39" s="44" t="s">
        <v>167</v>
      </c>
      <c r="B39" s="16" t="s">
        <v>14</v>
      </c>
      <c r="C39" s="28" t="s">
        <v>165</v>
      </c>
      <c r="D39" s="28">
        <v>25</v>
      </c>
      <c r="E39" s="28">
        <v>37.95</v>
      </c>
      <c r="F39" s="28">
        <v>4.78</v>
      </c>
      <c r="G39" s="28">
        <v>40</v>
      </c>
      <c r="H39" s="28">
        <v>37.02</v>
      </c>
      <c r="I39" s="28">
        <v>5.18</v>
      </c>
      <c r="J39" s="28" t="s">
        <v>215</v>
      </c>
      <c r="M39" s="44" t="s">
        <v>166</v>
      </c>
      <c r="N39" s="16" t="s">
        <v>14</v>
      </c>
      <c r="O39" s="60" t="s">
        <v>163</v>
      </c>
      <c r="P39" s="60">
        <v>25</v>
      </c>
      <c r="Q39" s="60">
        <v>4.58</v>
      </c>
      <c r="R39" s="60">
        <v>0.8</v>
      </c>
      <c r="S39" s="60">
        <v>55</v>
      </c>
      <c r="T39" s="60">
        <v>4.5</v>
      </c>
      <c r="U39" s="60">
        <v>0.75</v>
      </c>
      <c r="V39" s="28" t="s">
        <v>214</v>
      </c>
    </row>
    <row r="40" spans="1:25">
      <c r="A40" s="141"/>
      <c r="B40" s="25"/>
      <c r="C40" s="28"/>
      <c r="D40" s="28"/>
      <c r="E40" s="28"/>
      <c r="F40" s="28"/>
      <c r="G40" s="28"/>
      <c r="H40" s="28"/>
      <c r="I40" s="28"/>
      <c r="J40" s="28"/>
      <c r="M40" s="44" t="s">
        <v>166</v>
      </c>
      <c r="N40" s="16" t="s">
        <v>14</v>
      </c>
      <c r="O40" s="60" t="s">
        <v>163</v>
      </c>
      <c r="P40" s="60">
        <v>25</v>
      </c>
      <c r="Q40" s="60">
        <v>4.68</v>
      </c>
      <c r="R40" s="60">
        <v>0.88</v>
      </c>
      <c r="S40" s="60">
        <v>55</v>
      </c>
      <c r="T40" s="60">
        <v>4.61</v>
      </c>
      <c r="U40" s="60">
        <v>0.85</v>
      </c>
      <c r="V40" s="28" t="s">
        <v>215</v>
      </c>
    </row>
    <row r="41" spans="1:25">
      <c r="A41" s="141"/>
      <c r="B41" s="25"/>
      <c r="C41" s="28"/>
      <c r="D41" s="28"/>
      <c r="E41" s="28"/>
      <c r="F41" s="28"/>
      <c r="G41" s="28"/>
      <c r="H41" s="28"/>
      <c r="I41" s="28"/>
      <c r="J41" s="142"/>
      <c r="M41" s="44" t="s">
        <v>167</v>
      </c>
      <c r="N41" s="16" t="s">
        <v>14</v>
      </c>
      <c r="O41" s="60" t="s">
        <v>165</v>
      </c>
      <c r="P41" s="60">
        <v>25</v>
      </c>
      <c r="Q41" s="60">
        <v>2.82</v>
      </c>
      <c r="R41" s="60">
        <v>0.61</v>
      </c>
      <c r="S41" s="60">
        <v>40</v>
      </c>
      <c r="T41" s="60">
        <v>2.8</v>
      </c>
      <c r="U41" s="60">
        <v>0.48</v>
      </c>
      <c r="V41" s="28" t="s">
        <v>212</v>
      </c>
    </row>
    <row r="42" spans="1:25">
      <c r="A42" s="141"/>
      <c r="B42" s="25"/>
      <c r="C42" s="28"/>
      <c r="D42" s="28"/>
      <c r="E42" s="28"/>
      <c r="F42" s="28"/>
      <c r="G42" s="28"/>
      <c r="H42" s="28"/>
      <c r="I42" s="28"/>
      <c r="J42" s="28"/>
      <c r="M42" s="44" t="s">
        <v>167</v>
      </c>
      <c r="N42" s="16" t="s">
        <v>14</v>
      </c>
      <c r="O42" s="60" t="s">
        <v>165</v>
      </c>
      <c r="P42" s="60">
        <v>25</v>
      </c>
      <c r="Q42" s="60">
        <v>3.35</v>
      </c>
      <c r="R42" s="62">
        <v>0.39</v>
      </c>
      <c r="S42" s="60">
        <v>40</v>
      </c>
      <c r="T42" s="60">
        <v>3.42</v>
      </c>
      <c r="U42" s="60">
        <v>0.74</v>
      </c>
      <c r="V42" s="28" t="s">
        <v>213</v>
      </c>
    </row>
    <row r="43" spans="1:25">
      <c r="A43" s="143"/>
      <c r="B43" s="25"/>
      <c r="C43" s="28"/>
      <c r="D43" s="28"/>
      <c r="E43" s="28"/>
      <c r="F43" s="28"/>
      <c r="G43" s="28"/>
      <c r="H43" s="28"/>
      <c r="I43" s="28"/>
      <c r="J43" s="28"/>
      <c r="M43" s="44" t="s">
        <v>167</v>
      </c>
      <c r="N43" s="16" t="s">
        <v>14</v>
      </c>
      <c r="O43" s="60" t="s">
        <v>165</v>
      </c>
      <c r="P43" s="60">
        <v>25</v>
      </c>
      <c r="Q43" s="60">
        <v>4.58</v>
      </c>
      <c r="R43" s="60">
        <v>0.8</v>
      </c>
      <c r="S43" s="60">
        <v>40</v>
      </c>
      <c r="T43" s="60">
        <v>4.61</v>
      </c>
      <c r="U43" s="60">
        <v>0.91</v>
      </c>
      <c r="V43" s="28" t="s">
        <v>214</v>
      </c>
    </row>
    <row r="44" spans="1:25">
      <c r="A44" s="25"/>
      <c r="B44" s="25"/>
      <c r="C44" s="28"/>
      <c r="D44" s="28"/>
      <c r="E44" s="28"/>
      <c r="F44" s="28"/>
      <c r="G44" s="28"/>
      <c r="H44" s="28"/>
      <c r="I44" s="28"/>
      <c r="J44" s="28"/>
      <c r="M44" s="44" t="s">
        <v>167</v>
      </c>
      <c r="N44" s="16" t="s">
        <v>14</v>
      </c>
      <c r="O44" s="60" t="s">
        <v>165</v>
      </c>
      <c r="P44" s="60">
        <v>25</v>
      </c>
      <c r="Q44" s="60">
        <v>4.68</v>
      </c>
      <c r="R44" s="60">
        <v>0.88</v>
      </c>
      <c r="S44" s="60">
        <v>40</v>
      </c>
      <c r="T44" s="60">
        <v>4.63</v>
      </c>
      <c r="U44" s="60">
        <v>0.9</v>
      </c>
      <c r="V44" s="28" t="s">
        <v>215</v>
      </c>
    </row>
    <row r="45" spans="1:25">
      <c r="A45" s="112" t="s">
        <v>234</v>
      </c>
      <c r="B45" s="112"/>
    </row>
    <row r="46" spans="1:25">
      <c r="A46" s="20" t="s">
        <v>1</v>
      </c>
      <c r="B46" s="20" t="s">
        <v>2</v>
      </c>
      <c r="C46" s="20" t="s">
        <v>5</v>
      </c>
      <c r="D46" s="21" t="s">
        <v>155</v>
      </c>
      <c r="E46" s="21" t="s">
        <v>156</v>
      </c>
      <c r="F46" s="21" t="s">
        <v>157</v>
      </c>
      <c r="G46" s="21" t="s">
        <v>158</v>
      </c>
      <c r="H46" s="21" t="s">
        <v>159</v>
      </c>
      <c r="I46" s="21" t="s">
        <v>160</v>
      </c>
      <c r="J46" s="107" t="s">
        <v>161</v>
      </c>
    </row>
    <row r="47" spans="1:25">
      <c r="A47" s="44" t="s">
        <v>166</v>
      </c>
      <c r="B47" s="44" t="s">
        <v>166</v>
      </c>
      <c r="C47" s="28" t="s">
        <v>163</v>
      </c>
      <c r="D47" s="28">
        <v>25</v>
      </c>
      <c r="E47" s="142">
        <v>3</v>
      </c>
      <c r="F47" s="142">
        <v>0.12</v>
      </c>
      <c r="G47" s="25">
        <v>55</v>
      </c>
      <c r="H47" s="142">
        <v>2.9</v>
      </c>
      <c r="I47" s="142">
        <v>0.23</v>
      </c>
      <c r="J47" s="28" t="s">
        <v>212</v>
      </c>
    </row>
    <row r="48" spans="1:25">
      <c r="A48" s="44" t="s">
        <v>166</v>
      </c>
      <c r="B48" s="44" t="s">
        <v>166</v>
      </c>
      <c r="C48" s="28" t="s">
        <v>163</v>
      </c>
      <c r="D48" s="28">
        <v>25</v>
      </c>
      <c r="E48" s="142">
        <v>3.81</v>
      </c>
      <c r="F48" s="142">
        <v>0.85</v>
      </c>
      <c r="G48" s="25">
        <v>55</v>
      </c>
      <c r="H48" s="142">
        <v>3.8</v>
      </c>
      <c r="I48" s="142">
        <v>0.69</v>
      </c>
      <c r="J48" s="28" t="s">
        <v>213</v>
      </c>
      <c r="Y48" s="4"/>
    </row>
    <row r="49" spans="1:10">
      <c r="A49" s="44" t="s">
        <v>166</v>
      </c>
      <c r="B49" s="44" t="s">
        <v>166</v>
      </c>
      <c r="C49" s="28" t="s">
        <v>163</v>
      </c>
      <c r="D49" s="28">
        <v>25</v>
      </c>
      <c r="E49" s="142">
        <v>3.81</v>
      </c>
      <c r="F49" s="142">
        <v>0.81</v>
      </c>
      <c r="G49" s="25">
        <v>55</v>
      </c>
      <c r="H49" s="142">
        <v>3.8</v>
      </c>
      <c r="I49" s="142">
        <v>0.59</v>
      </c>
      <c r="J49" s="28" t="s">
        <v>214</v>
      </c>
    </row>
    <row r="50" spans="1:10">
      <c r="A50" s="44" t="s">
        <v>166</v>
      </c>
      <c r="B50" s="44" t="s">
        <v>166</v>
      </c>
      <c r="C50" s="28" t="s">
        <v>163</v>
      </c>
      <c r="D50" s="28">
        <v>25</v>
      </c>
      <c r="E50" s="142">
        <v>3.8</v>
      </c>
      <c r="F50" s="142">
        <v>0.59</v>
      </c>
      <c r="G50" s="28">
        <v>55</v>
      </c>
      <c r="H50" s="142">
        <v>3.79</v>
      </c>
      <c r="I50" s="142">
        <v>0.12</v>
      </c>
      <c r="J50" s="28" t="s">
        <v>215</v>
      </c>
    </row>
    <row r="51" spans="1:10">
      <c r="A51" s="44" t="s">
        <v>167</v>
      </c>
      <c r="B51" s="44" t="s">
        <v>167</v>
      </c>
      <c r="C51" s="28" t="s">
        <v>165</v>
      </c>
      <c r="D51" s="28">
        <v>25</v>
      </c>
      <c r="E51" s="142">
        <v>3</v>
      </c>
      <c r="F51" s="142">
        <v>0.12</v>
      </c>
      <c r="G51" s="28">
        <v>40</v>
      </c>
      <c r="H51" s="142">
        <v>3</v>
      </c>
      <c r="I51" s="142">
        <v>0.27</v>
      </c>
      <c r="J51" s="28" t="s">
        <v>212</v>
      </c>
    </row>
    <row r="52" spans="1:10">
      <c r="A52" s="44" t="s">
        <v>167</v>
      </c>
      <c r="B52" s="44" t="s">
        <v>167</v>
      </c>
      <c r="C52" s="28" t="s">
        <v>165</v>
      </c>
      <c r="D52" s="28">
        <v>25</v>
      </c>
      <c r="E52" s="142">
        <v>3.81</v>
      </c>
      <c r="F52" s="142">
        <v>0.85</v>
      </c>
      <c r="G52" s="28">
        <v>40</v>
      </c>
      <c r="H52" s="142">
        <v>3.08</v>
      </c>
      <c r="I52" s="142">
        <v>0.83</v>
      </c>
      <c r="J52" s="28" t="s">
        <v>213</v>
      </c>
    </row>
    <row r="53" spans="1:10">
      <c r="A53" s="44" t="s">
        <v>167</v>
      </c>
      <c r="B53" s="44" t="s">
        <v>167</v>
      </c>
      <c r="C53" s="28" t="s">
        <v>165</v>
      </c>
      <c r="D53" s="28">
        <v>25</v>
      </c>
      <c r="E53" s="142">
        <v>3.81</v>
      </c>
      <c r="F53" s="142">
        <v>0.81</v>
      </c>
      <c r="G53" s="28">
        <v>40</v>
      </c>
      <c r="H53" s="142">
        <v>3.88</v>
      </c>
      <c r="I53" s="142">
        <v>0.75</v>
      </c>
      <c r="J53" s="28" t="s">
        <v>214</v>
      </c>
    </row>
    <row r="54" spans="1:10">
      <c r="A54" s="44" t="s">
        <v>167</v>
      </c>
      <c r="B54" s="44" t="s">
        <v>167</v>
      </c>
      <c r="C54" s="28" t="s">
        <v>165</v>
      </c>
      <c r="D54" s="28">
        <v>25</v>
      </c>
      <c r="E54" s="142">
        <v>3.8</v>
      </c>
      <c r="F54" s="142">
        <v>0.59</v>
      </c>
      <c r="G54" s="28">
        <v>40</v>
      </c>
      <c r="H54" s="142">
        <v>3.81</v>
      </c>
      <c r="I54" s="142">
        <v>0.65</v>
      </c>
      <c r="J54" s="28" t="s">
        <v>215</v>
      </c>
    </row>
    <row r="58" spans="1:10">
      <c r="A58" s="131" t="s">
        <v>235</v>
      </c>
      <c r="B58" s="111"/>
      <c r="C58" s="34"/>
      <c r="D58" s="34"/>
      <c r="E58" s="34"/>
      <c r="F58" s="34"/>
      <c r="G58" s="34"/>
      <c r="H58" s="34"/>
      <c r="I58" s="34"/>
      <c r="J58" s="34"/>
    </row>
    <row r="59" spans="1:10">
      <c r="A59" s="144" t="s">
        <v>1</v>
      </c>
      <c r="B59" s="20" t="s">
        <v>2</v>
      </c>
      <c r="C59" s="20" t="s">
        <v>5</v>
      </c>
      <c r="D59" s="21" t="s">
        <v>155</v>
      </c>
      <c r="E59" s="21" t="s">
        <v>156</v>
      </c>
      <c r="F59" s="21" t="s">
        <v>157</v>
      </c>
      <c r="G59" s="21" t="s">
        <v>158</v>
      </c>
      <c r="H59" s="21" t="s">
        <v>159</v>
      </c>
      <c r="I59" s="21" t="s">
        <v>160</v>
      </c>
      <c r="J59" s="22" t="s">
        <v>161</v>
      </c>
    </row>
    <row r="60" spans="1:10">
      <c r="A60" s="44" t="s">
        <v>166</v>
      </c>
      <c r="B60" s="44" t="s">
        <v>166</v>
      </c>
      <c r="C60" s="60" t="s">
        <v>163</v>
      </c>
      <c r="D60" s="60">
        <v>25</v>
      </c>
      <c r="E60" s="60">
        <v>20.23</v>
      </c>
      <c r="F60" s="62">
        <v>0.89</v>
      </c>
      <c r="G60" s="60">
        <v>55</v>
      </c>
      <c r="H60" s="34">
        <v>20.98</v>
      </c>
      <c r="I60" s="34">
        <v>0.98</v>
      </c>
      <c r="J60" s="28" t="s">
        <v>212</v>
      </c>
    </row>
    <row r="61" spans="1:10">
      <c r="A61" s="44" t="s">
        <v>166</v>
      </c>
      <c r="B61" s="44" t="s">
        <v>166</v>
      </c>
      <c r="C61" s="60" t="s">
        <v>163</v>
      </c>
      <c r="D61" s="60">
        <v>25</v>
      </c>
      <c r="E61" s="60">
        <v>38.23</v>
      </c>
      <c r="F61" s="60">
        <v>5.12</v>
      </c>
      <c r="G61" s="60">
        <v>55</v>
      </c>
      <c r="H61" s="34">
        <v>38.35</v>
      </c>
      <c r="I61" s="34">
        <v>6.12</v>
      </c>
      <c r="J61" s="28" t="s">
        <v>213</v>
      </c>
    </row>
    <row r="62" spans="1:10">
      <c r="A62" s="44" t="s">
        <v>166</v>
      </c>
      <c r="B62" s="44" t="s">
        <v>166</v>
      </c>
      <c r="C62" s="60" t="s">
        <v>163</v>
      </c>
      <c r="D62" s="60">
        <v>25</v>
      </c>
      <c r="E62" s="60">
        <v>40.32</v>
      </c>
      <c r="F62" s="62">
        <v>5.98</v>
      </c>
      <c r="G62" s="60">
        <v>55</v>
      </c>
      <c r="H62" s="34">
        <v>40.22</v>
      </c>
      <c r="I62" s="34">
        <v>6.13</v>
      </c>
      <c r="J62" s="28" t="s">
        <v>214</v>
      </c>
    </row>
    <row r="63" spans="1:10">
      <c r="A63" s="44" t="s">
        <v>166</v>
      </c>
      <c r="B63" s="44" t="s">
        <v>166</v>
      </c>
      <c r="C63" s="60" t="s">
        <v>163</v>
      </c>
      <c r="D63" s="60">
        <v>25</v>
      </c>
      <c r="E63" s="59">
        <v>40.12</v>
      </c>
      <c r="F63" s="59">
        <v>5.12</v>
      </c>
      <c r="G63" s="59">
        <v>55</v>
      </c>
      <c r="H63" s="145">
        <v>39.81</v>
      </c>
      <c r="I63" s="145">
        <v>6.33</v>
      </c>
      <c r="J63" s="28" t="s">
        <v>215</v>
      </c>
    </row>
    <row r="64" spans="1:10">
      <c r="A64" s="44" t="s">
        <v>167</v>
      </c>
      <c r="B64" s="44" t="s">
        <v>167</v>
      </c>
      <c r="C64" s="60" t="s">
        <v>165</v>
      </c>
      <c r="D64" s="60">
        <v>25</v>
      </c>
      <c r="E64" s="60">
        <v>20.23</v>
      </c>
      <c r="F64" s="62">
        <v>0.89</v>
      </c>
      <c r="G64" s="59">
        <v>40</v>
      </c>
      <c r="H64" s="145">
        <v>20.88</v>
      </c>
      <c r="I64" s="145">
        <v>1.02</v>
      </c>
      <c r="J64" s="28" t="s">
        <v>212</v>
      </c>
    </row>
    <row r="65" spans="1:10">
      <c r="A65" s="44" t="s">
        <v>167</v>
      </c>
      <c r="B65" s="44" t="s">
        <v>167</v>
      </c>
      <c r="C65" s="60" t="s">
        <v>165</v>
      </c>
      <c r="D65" s="60">
        <v>25</v>
      </c>
      <c r="E65" s="60">
        <v>38.23</v>
      </c>
      <c r="F65" s="60">
        <v>5.12</v>
      </c>
      <c r="G65" s="59">
        <v>40</v>
      </c>
      <c r="H65" s="145">
        <v>38.41</v>
      </c>
      <c r="I65" s="145">
        <v>6.02</v>
      </c>
      <c r="J65" s="28" t="s">
        <v>213</v>
      </c>
    </row>
    <row r="66" spans="1:10">
      <c r="A66" s="44" t="s">
        <v>167</v>
      </c>
      <c r="B66" s="44" t="s">
        <v>167</v>
      </c>
      <c r="C66" s="60" t="s">
        <v>165</v>
      </c>
      <c r="D66" s="60">
        <v>25</v>
      </c>
      <c r="E66" s="60">
        <v>40.32</v>
      </c>
      <c r="F66" s="62">
        <v>5.98</v>
      </c>
      <c r="G66" s="59">
        <v>40</v>
      </c>
      <c r="H66" s="146">
        <v>40.36</v>
      </c>
      <c r="I66" s="145">
        <v>6.39</v>
      </c>
      <c r="J66" s="28" t="s">
        <v>214</v>
      </c>
    </row>
    <row r="67" spans="1:10">
      <c r="A67" s="44" t="s">
        <v>167</v>
      </c>
      <c r="B67" s="44" t="s">
        <v>167</v>
      </c>
      <c r="C67" s="60" t="s">
        <v>165</v>
      </c>
      <c r="D67" s="60">
        <v>25</v>
      </c>
      <c r="E67" s="59">
        <v>40.12</v>
      </c>
      <c r="F67" s="59">
        <v>5.12</v>
      </c>
      <c r="G67" s="60">
        <v>40</v>
      </c>
      <c r="H67" s="146">
        <v>40.11</v>
      </c>
      <c r="I67" s="145">
        <v>6.02</v>
      </c>
      <c r="J67" s="28" t="s">
        <v>215</v>
      </c>
    </row>
  </sheetData>
  <mergeCells count="3">
    <mergeCell ref="A1:B1"/>
    <mergeCell ref="L35:O35"/>
    <mergeCell ref="A45:B4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J14" sqref="J14"/>
    </sheetView>
  </sheetViews>
  <sheetFormatPr defaultColWidth="9" defaultRowHeight="14"/>
  <cols>
    <col min="1" max="1" width="11.8181818181818" customWidth="1"/>
    <col min="10" max="10" width="17.3636363636364" customWidth="1"/>
    <col min="12" max="12" width="3.54545454545455" customWidth="1"/>
    <col min="13" max="13" width="5.90909090909091" customWidth="1"/>
    <col min="14" max="14" width="5.63636363636364" customWidth="1"/>
    <col min="15" max="15" width="3.54545454545455" customWidth="1"/>
    <col min="16" max="17" width="5.63636363636364" customWidth="1"/>
    <col min="18" max="18" width="3.54545454545455" customWidth="1"/>
  </cols>
  <sheetData>
    <row r="1" spans="1:18">
      <c r="A1" s="106" t="s">
        <v>236</v>
      </c>
    </row>
    <row r="2" spans="1:18">
      <c r="A2" s="12" t="s">
        <v>1</v>
      </c>
      <c r="B2" s="12" t="s">
        <v>2</v>
      </c>
      <c r="C2" s="12" t="s">
        <v>178</v>
      </c>
      <c r="D2" s="13" t="s">
        <v>155</v>
      </c>
      <c r="E2" s="13" t="s">
        <v>156</v>
      </c>
      <c r="F2" s="13" t="s">
        <v>157</v>
      </c>
      <c r="G2" s="13" t="s">
        <v>158</v>
      </c>
      <c r="H2" s="13" t="s">
        <v>159</v>
      </c>
      <c r="I2" s="13" t="s">
        <v>160</v>
      </c>
      <c r="J2" s="107" t="s">
        <v>161</v>
      </c>
    </row>
    <row r="3" s="103" customFormat="1" spans="1:18">
      <c r="A3" s="58" t="s">
        <v>90</v>
      </c>
      <c r="B3" s="58" t="s">
        <v>14</v>
      </c>
      <c r="C3" s="16" t="s">
        <v>163</v>
      </c>
      <c r="D3" s="16">
        <v>24</v>
      </c>
      <c r="E3" s="16">
        <v>2.3</v>
      </c>
      <c r="F3" s="17">
        <v>1</v>
      </c>
      <c r="G3" s="16">
        <v>24</v>
      </c>
      <c r="H3" s="16">
        <v>3.1</v>
      </c>
      <c r="I3" s="17">
        <v>1</v>
      </c>
      <c r="J3" s="16" t="s">
        <v>217</v>
      </c>
      <c r="K3" s="108"/>
      <c r="L3" s="108"/>
      <c r="M3" s="16">
        <v>2.3</v>
      </c>
      <c r="N3" s="17">
        <v>1</v>
      </c>
      <c r="O3" s="16">
        <v>24</v>
      </c>
      <c r="P3" s="16">
        <v>3.1</v>
      </c>
      <c r="Q3" s="17">
        <v>1</v>
      </c>
      <c r="R3" s="16">
        <v>24</v>
      </c>
    </row>
    <row r="4" s="104" customFormat="1" ht="12.5" spans="1:18">
      <c r="A4" s="58" t="s">
        <v>168</v>
      </c>
      <c r="B4" s="58" t="s">
        <v>14</v>
      </c>
      <c r="C4" s="42" t="s">
        <v>163</v>
      </c>
      <c r="D4" s="16">
        <v>20</v>
      </c>
      <c r="E4" s="16">
        <v>3.4</v>
      </c>
      <c r="F4" s="16">
        <v>0.8</v>
      </c>
      <c r="G4" s="16">
        <v>20</v>
      </c>
      <c r="H4" s="16">
        <v>2.9</v>
      </c>
      <c r="I4" s="16">
        <v>0.8</v>
      </c>
      <c r="J4" s="16" t="s">
        <v>213</v>
      </c>
      <c r="K4" s="108"/>
      <c r="L4" s="108"/>
      <c r="M4" s="16">
        <v>3.4</v>
      </c>
      <c r="N4" s="16">
        <v>0.8</v>
      </c>
      <c r="O4" s="16">
        <v>20</v>
      </c>
      <c r="P4" s="16">
        <v>2.9</v>
      </c>
      <c r="Q4" s="16">
        <v>0.8</v>
      </c>
      <c r="R4" s="16">
        <v>20</v>
      </c>
    </row>
    <row r="5" s="104" customFormat="1" ht="12.5" spans="1:18">
      <c r="A5" s="58" t="s">
        <v>168</v>
      </c>
      <c r="B5" s="58" t="s">
        <v>14</v>
      </c>
      <c r="C5" s="42" t="s">
        <v>163</v>
      </c>
      <c r="D5" s="16">
        <v>20</v>
      </c>
      <c r="E5" s="16">
        <v>2</v>
      </c>
      <c r="F5" s="16">
        <v>0.8</v>
      </c>
      <c r="G5" s="16">
        <v>20</v>
      </c>
      <c r="H5" s="16">
        <v>2</v>
      </c>
      <c r="I5" s="16">
        <v>0.9</v>
      </c>
      <c r="J5" s="16" t="s">
        <v>216</v>
      </c>
      <c r="K5" s="108"/>
      <c r="L5" s="108"/>
      <c r="M5" s="16">
        <v>2</v>
      </c>
      <c r="N5" s="16">
        <v>0.8</v>
      </c>
      <c r="O5" s="16">
        <v>20</v>
      </c>
      <c r="P5" s="16">
        <v>2</v>
      </c>
      <c r="Q5" s="16">
        <v>0.9</v>
      </c>
      <c r="R5" s="16">
        <v>20</v>
      </c>
    </row>
    <row r="6" s="104" customFormat="1" ht="12.5" spans="1:18">
      <c r="A6" s="58" t="s">
        <v>168</v>
      </c>
      <c r="B6" s="58" t="s">
        <v>14</v>
      </c>
      <c r="C6" s="42" t="s">
        <v>163</v>
      </c>
      <c r="D6" s="16">
        <v>20</v>
      </c>
      <c r="E6" s="16">
        <v>1.4</v>
      </c>
      <c r="F6" s="16">
        <v>0.5</v>
      </c>
      <c r="G6" s="16">
        <v>20</v>
      </c>
      <c r="H6" s="16">
        <v>1.7</v>
      </c>
      <c r="I6" s="16">
        <v>0.5</v>
      </c>
      <c r="J6" s="16" t="s">
        <v>214</v>
      </c>
      <c r="K6" s="108"/>
      <c r="L6" s="108"/>
      <c r="M6" s="16">
        <v>1.4</v>
      </c>
      <c r="N6" s="16">
        <v>0.5</v>
      </c>
      <c r="O6" s="16">
        <v>20</v>
      </c>
      <c r="P6" s="16">
        <v>1.7</v>
      </c>
      <c r="Q6" s="16">
        <v>0.5</v>
      </c>
      <c r="R6" s="16">
        <v>20</v>
      </c>
    </row>
    <row r="7" s="105" customFormat="1" spans="1:18">
      <c r="A7" s="81" t="s">
        <v>115</v>
      </c>
      <c r="B7" s="58" t="s">
        <v>14</v>
      </c>
      <c r="C7" s="42" t="s">
        <v>165</v>
      </c>
      <c r="D7" s="16">
        <v>16</v>
      </c>
      <c r="E7" s="16">
        <v>3</v>
      </c>
      <c r="F7" s="16">
        <v>1.3</v>
      </c>
      <c r="G7" s="16">
        <v>19</v>
      </c>
      <c r="H7" s="16">
        <v>2.8</v>
      </c>
      <c r="I7" s="16">
        <v>1.2</v>
      </c>
      <c r="J7" s="16" t="s">
        <v>213</v>
      </c>
      <c r="K7" s="108"/>
      <c r="L7" s="108"/>
      <c r="M7" s="16">
        <v>3</v>
      </c>
      <c r="N7" s="16">
        <v>1.3</v>
      </c>
      <c r="O7" s="16">
        <v>16</v>
      </c>
      <c r="P7" s="16">
        <v>2.8</v>
      </c>
      <c r="Q7" s="16">
        <v>1.2</v>
      </c>
      <c r="R7" s="16">
        <v>19</v>
      </c>
    </row>
    <row r="8" s="105" customFormat="1" spans="1:18">
      <c r="A8" s="81" t="s">
        <v>115</v>
      </c>
      <c r="B8" s="58" t="s">
        <v>14</v>
      </c>
      <c r="C8" s="42" t="s">
        <v>165</v>
      </c>
      <c r="D8" s="16">
        <v>16</v>
      </c>
      <c r="E8" s="16">
        <v>2</v>
      </c>
      <c r="F8" s="16">
        <v>0.9</v>
      </c>
      <c r="G8" s="16">
        <v>19</v>
      </c>
      <c r="H8" s="16">
        <v>2.1</v>
      </c>
      <c r="I8" s="16">
        <v>0.9</v>
      </c>
      <c r="J8" s="16" t="s">
        <v>216</v>
      </c>
      <c r="K8" s="108"/>
      <c r="L8" s="108"/>
      <c r="M8" s="16">
        <v>2</v>
      </c>
      <c r="N8" s="16">
        <v>0.9</v>
      </c>
      <c r="O8" s="16">
        <v>16</v>
      </c>
      <c r="P8" s="16">
        <v>2.1</v>
      </c>
      <c r="Q8" s="16">
        <v>0.9</v>
      </c>
      <c r="R8" s="16">
        <v>19</v>
      </c>
    </row>
    <row r="9" s="105" customFormat="1" spans="1:18">
      <c r="A9" s="81" t="s">
        <v>115</v>
      </c>
      <c r="B9" s="58" t="s">
        <v>14</v>
      </c>
      <c r="C9" s="42" t="s">
        <v>165</v>
      </c>
      <c r="D9" s="16">
        <v>16</v>
      </c>
      <c r="E9" s="16">
        <v>0.8</v>
      </c>
      <c r="F9" s="16">
        <v>0.6</v>
      </c>
      <c r="G9" s="16">
        <v>19</v>
      </c>
      <c r="H9" s="16">
        <v>0.9</v>
      </c>
      <c r="I9" s="16">
        <v>0.5</v>
      </c>
      <c r="J9" s="16" t="s">
        <v>217</v>
      </c>
      <c r="K9" s="108"/>
      <c r="L9" s="108"/>
      <c r="M9" s="16">
        <v>0.8</v>
      </c>
      <c r="N9" s="16">
        <v>0.6</v>
      </c>
      <c r="O9" s="16">
        <v>16</v>
      </c>
      <c r="P9" s="16">
        <v>0.9</v>
      </c>
      <c r="Q9" s="16">
        <v>0.5</v>
      </c>
      <c r="R9" s="16">
        <v>19</v>
      </c>
    </row>
    <row r="10" spans="1:18">
      <c r="A10" t="s">
        <v>237</v>
      </c>
      <c r="B10" s="24" t="s">
        <v>238</v>
      </c>
      <c r="C10" s="28" t="s">
        <v>163</v>
      </c>
      <c r="D10">
        <v>40</v>
      </c>
      <c r="E10">
        <v>2.1</v>
      </c>
      <c r="F10">
        <v>1.4</v>
      </c>
      <c r="G10">
        <v>43</v>
      </c>
      <c r="H10">
        <v>1.7</v>
      </c>
      <c r="I10">
        <v>1.4</v>
      </c>
      <c r="J10" s="16" t="s">
        <v>217</v>
      </c>
    </row>
  </sheetData>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zoomScale="130" zoomScaleNormal="130" topLeftCell="A15" workbookViewId="0">
      <selection activeCell="E23" sqref="E23"/>
    </sheetView>
  </sheetViews>
  <sheetFormatPr defaultColWidth="9" defaultRowHeight="14"/>
  <cols>
    <col min="1" max="1" width="12.8181818181818" style="37" customWidth="1"/>
    <col min="2" max="3" width="9" style="37"/>
    <col min="4" max="4" width="11.3272727272727" style="37" customWidth="1"/>
    <col min="5" max="9" width="9" style="37"/>
    <col min="10" max="10" width="12.6545454545455" style="37" customWidth="1"/>
    <col min="11" max="11" width="16.0818181818182" style="37" customWidth="1"/>
    <col min="12" max="16384" width="9" style="37"/>
  </cols>
  <sheetData>
    <row r="1" spans="1:19">
      <c r="A1" s="91" t="s">
        <v>239</v>
      </c>
      <c r="B1" s="37" t="s">
        <v>240</v>
      </c>
    </row>
    <row r="2" spans="1:19">
      <c r="A2" s="92" t="s">
        <v>1</v>
      </c>
      <c r="B2" s="92" t="s">
        <v>2</v>
      </c>
      <c r="C2" s="92" t="s">
        <v>178</v>
      </c>
      <c r="D2" s="93" t="s">
        <v>155</v>
      </c>
      <c r="E2" s="93" t="s">
        <v>156</v>
      </c>
      <c r="F2" s="93" t="s">
        <v>157</v>
      </c>
      <c r="G2" s="93" t="s">
        <v>158</v>
      </c>
      <c r="H2" s="93" t="s">
        <v>159</v>
      </c>
      <c r="I2" s="93" t="s">
        <v>160</v>
      </c>
      <c r="J2" s="94" t="s">
        <v>161</v>
      </c>
    </row>
    <row r="3" s="90" customFormat="1" ht="13" spans="1:19">
      <c r="A3" s="15" t="s">
        <v>168</v>
      </c>
      <c r="B3" s="58" t="s">
        <v>14</v>
      </c>
      <c r="C3" s="95" t="s">
        <v>163</v>
      </c>
      <c r="D3" s="96">
        <v>20</v>
      </c>
      <c r="E3" s="96">
        <v>76.8</v>
      </c>
      <c r="F3" s="96">
        <v>12.3</v>
      </c>
      <c r="G3" s="96">
        <v>20</v>
      </c>
      <c r="H3" s="96">
        <v>75.1</v>
      </c>
      <c r="I3" s="96">
        <v>11.6</v>
      </c>
      <c r="J3" s="97" t="s">
        <v>213</v>
      </c>
      <c r="K3" s="97"/>
    </row>
    <row r="4" s="90" customFormat="1" ht="13" spans="1:19">
      <c r="A4" s="15" t="s">
        <v>168</v>
      </c>
      <c r="B4" s="58" t="s">
        <v>14</v>
      </c>
      <c r="C4" s="95" t="s">
        <v>163</v>
      </c>
      <c r="D4" s="96">
        <v>20</v>
      </c>
      <c r="E4" s="96">
        <v>93.1</v>
      </c>
      <c r="F4" s="96">
        <v>10.7</v>
      </c>
      <c r="G4" s="96">
        <v>20</v>
      </c>
      <c r="H4" s="96">
        <v>92.8</v>
      </c>
      <c r="I4" s="96">
        <v>11.8</v>
      </c>
      <c r="J4" s="97" t="s">
        <v>216</v>
      </c>
      <c r="K4" s="97"/>
    </row>
    <row r="5" s="90" customFormat="1" ht="13" spans="1:19">
      <c r="A5" s="15" t="s">
        <v>168</v>
      </c>
      <c r="B5" s="58" t="s">
        <v>14</v>
      </c>
      <c r="C5" s="95" t="s">
        <v>163</v>
      </c>
      <c r="D5" s="96">
        <v>20</v>
      </c>
      <c r="E5" s="96">
        <v>103.2</v>
      </c>
      <c r="F5" s="96">
        <v>13.6</v>
      </c>
      <c r="G5" s="96">
        <v>20</v>
      </c>
      <c r="H5" s="96">
        <v>101.3</v>
      </c>
      <c r="I5" s="96">
        <v>12.8</v>
      </c>
      <c r="J5" s="97" t="s">
        <v>214</v>
      </c>
      <c r="K5" s="16" t="s">
        <v>217</v>
      </c>
      <c r="M5" s="96"/>
      <c r="N5" s="96">
        <v>103.2</v>
      </c>
      <c r="O5" s="96">
        <v>13.6</v>
      </c>
      <c r="P5" s="96">
        <v>20</v>
      </c>
      <c r="Q5" s="96">
        <v>101.3</v>
      </c>
      <c r="R5" s="96">
        <v>12.8</v>
      </c>
      <c r="S5" s="96">
        <v>20</v>
      </c>
    </row>
    <row r="6" s="90" customFormat="1" ht="13" spans="1:19">
      <c r="A6" s="29" t="s">
        <v>241</v>
      </c>
      <c r="B6" s="58" t="s">
        <v>14</v>
      </c>
      <c r="C6" s="42" t="s">
        <v>165</v>
      </c>
      <c r="D6" s="16">
        <v>16</v>
      </c>
      <c r="E6" s="16">
        <v>83.4</v>
      </c>
      <c r="F6" s="16">
        <v>11.9</v>
      </c>
      <c r="G6" s="16">
        <v>19</v>
      </c>
      <c r="H6" s="16">
        <v>80.2</v>
      </c>
      <c r="I6" s="16">
        <v>10.2</v>
      </c>
      <c r="J6" s="27" t="s">
        <v>213</v>
      </c>
      <c r="K6" s="97"/>
    </row>
    <row r="7" s="90" customFormat="1" ht="13" spans="1:19">
      <c r="A7" s="29" t="s">
        <v>241</v>
      </c>
      <c r="B7" s="58" t="s">
        <v>14</v>
      </c>
      <c r="C7" s="42" t="s">
        <v>165</v>
      </c>
      <c r="D7" s="16">
        <v>16</v>
      </c>
      <c r="E7" s="16">
        <v>95</v>
      </c>
      <c r="F7" s="16">
        <v>12.9</v>
      </c>
      <c r="G7" s="16">
        <v>19</v>
      </c>
      <c r="H7" s="16">
        <v>91.8</v>
      </c>
      <c r="I7" s="16">
        <v>11.3</v>
      </c>
      <c r="J7" s="27" t="s">
        <v>216</v>
      </c>
      <c r="K7" s="97"/>
    </row>
    <row r="8" s="90" customFormat="1" ht="13" spans="1:19">
      <c r="A8" s="29" t="s">
        <v>241</v>
      </c>
      <c r="B8" s="58" t="s">
        <v>14</v>
      </c>
      <c r="C8" s="42" t="s">
        <v>165</v>
      </c>
      <c r="D8" s="16">
        <v>16</v>
      </c>
      <c r="E8" s="16">
        <v>107.8</v>
      </c>
      <c r="F8" s="43">
        <v>12.1</v>
      </c>
      <c r="G8" s="16">
        <v>19</v>
      </c>
      <c r="H8" s="16">
        <v>102.9</v>
      </c>
      <c r="I8" s="16">
        <v>9.9</v>
      </c>
      <c r="J8" s="16" t="s">
        <v>217</v>
      </c>
      <c r="K8" s="97"/>
    </row>
    <row r="9" s="90" customFormat="1" ht="13" spans="1:19">
      <c r="A9" s="98"/>
      <c r="B9" s="27"/>
      <c r="C9" s="42"/>
      <c r="D9" s="16"/>
      <c r="E9" s="16"/>
      <c r="F9" s="43"/>
      <c r="G9" s="16"/>
      <c r="H9" s="16"/>
      <c r="I9" s="16"/>
      <c r="J9" s="45"/>
      <c r="K9" s="97"/>
    </row>
    <row r="10" s="90" customFormat="1" ht="13" spans="1:19">
      <c r="A10" s="91" t="s">
        <v>239</v>
      </c>
      <c r="B10" s="99" t="s">
        <v>242</v>
      </c>
      <c r="C10" s="100"/>
      <c r="D10" s="101"/>
      <c r="E10" s="96"/>
      <c r="F10" s="96"/>
      <c r="G10" s="96"/>
      <c r="H10" s="96"/>
      <c r="I10" s="96"/>
      <c r="J10" s="97"/>
      <c r="K10" s="97"/>
    </row>
    <row r="11" s="90" customFormat="1" ht="13" spans="1:19">
      <c r="A11" s="15" t="s">
        <v>168</v>
      </c>
      <c r="B11" s="58" t="s">
        <v>14</v>
      </c>
      <c r="C11" s="95" t="s">
        <v>163</v>
      </c>
      <c r="D11" s="96">
        <v>20</v>
      </c>
      <c r="E11" s="96">
        <v>31.1</v>
      </c>
      <c r="F11" s="96">
        <v>4.3</v>
      </c>
      <c r="G11" s="96">
        <v>20</v>
      </c>
      <c r="H11" s="96">
        <v>30.7</v>
      </c>
      <c r="I11" s="96">
        <v>3.6</v>
      </c>
      <c r="J11" s="97" t="s">
        <v>213</v>
      </c>
      <c r="K11" s="97"/>
    </row>
    <row r="12" s="90" customFormat="1" ht="13" spans="1:19">
      <c r="A12" s="15" t="s">
        <v>168</v>
      </c>
      <c r="B12" s="58" t="s">
        <v>14</v>
      </c>
      <c r="C12" s="95" t="s">
        <v>163</v>
      </c>
      <c r="D12" s="96">
        <v>20</v>
      </c>
      <c r="E12" s="96">
        <v>41.7</v>
      </c>
      <c r="F12" s="96">
        <v>5.5</v>
      </c>
      <c r="G12" s="96">
        <v>20</v>
      </c>
      <c r="H12" s="96">
        <v>40.6</v>
      </c>
      <c r="I12" s="96">
        <v>7.3</v>
      </c>
      <c r="J12" s="97" t="s">
        <v>216</v>
      </c>
      <c r="K12" s="97"/>
    </row>
    <row r="13" s="90" customFormat="1" ht="13" spans="1:19">
      <c r="A13" s="15" t="s">
        <v>168</v>
      </c>
      <c r="B13" s="58" t="s">
        <v>14</v>
      </c>
      <c r="C13" s="95" t="s">
        <v>163</v>
      </c>
      <c r="D13" s="96">
        <v>20</v>
      </c>
      <c r="E13" s="96">
        <v>43.3</v>
      </c>
      <c r="F13" s="96">
        <v>4.1</v>
      </c>
      <c r="G13" s="96">
        <v>20</v>
      </c>
      <c r="H13" s="96">
        <v>42.1</v>
      </c>
      <c r="I13" s="102">
        <v>5</v>
      </c>
      <c r="J13" s="97" t="s">
        <v>214</v>
      </c>
      <c r="K13" s="16" t="s">
        <v>217</v>
      </c>
      <c r="M13" s="96"/>
      <c r="N13" s="96">
        <v>43.3</v>
      </c>
      <c r="O13" s="96">
        <v>4.1</v>
      </c>
      <c r="P13" s="96">
        <v>20</v>
      </c>
      <c r="Q13" s="96">
        <v>42.1</v>
      </c>
      <c r="R13" s="102">
        <v>5</v>
      </c>
      <c r="S13" s="96">
        <v>20</v>
      </c>
    </row>
    <row r="14" s="37" customFormat="1" spans="1:19">
      <c r="A14" s="29" t="s">
        <v>241</v>
      </c>
      <c r="B14" s="58" t="s">
        <v>14</v>
      </c>
      <c r="C14" s="42" t="s">
        <v>165</v>
      </c>
      <c r="D14" s="16">
        <v>16</v>
      </c>
      <c r="E14" s="16">
        <v>34.1</v>
      </c>
      <c r="F14" s="16">
        <v>6.1</v>
      </c>
      <c r="G14" s="16">
        <v>19</v>
      </c>
      <c r="H14" s="16">
        <v>32.6</v>
      </c>
      <c r="I14" s="16">
        <v>6.5</v>
      </c>
      <c r="J14" s="27" t="s">
        <v>213</v>
      </c>
      <c r="K14" s="45"/>
    </row>
    <row r="15" s="37" customFormat="1" spans="1:19">
      <c r="A15" s="29" t="s">
        <v>241</v>
      </c>
      <c r="B15" s="58" t="s">
        <v>14</v>
      </c>
      <c r="C15" s="42" t="s">
        <v>165</v>
      </c>
      <c r="D15" s="16">
        <v>16</v>
      </c>
      <c r="E15" s="16">
        <v>42.2</v>
      </c>
      <c r="F15" s="43">
        <v>7</v>
      </c>
      <c r="G15" s="16">
        <v>19</v>
      </c>
      <c r="H15" s="16">
        <v>41.8</v>
      </c>
      <c r="I15" s="16">
        <v>6.9</v>
      </c>
      <c r="J15" s="27" t="s">
        <v>216</v>
      </c>
      <c r="K15" s="45"/>
    </row>
    <row r="16" s="37" customFormat="1" spans="1:19">
      <c r="A16" s="29" t="s">
        <v>241</v>
      </c>
      <c r="B16" s="58" t="s">
        <v>14</v>
      </c>
      <c r="C16" s="42" t="s">
        <v>165</v>
      </c>
      <c r="D16" s="16">
        <v>16</v>
      </c>
      <c r="E16" s="16">
        <v>44.4</v>
      </c>
      <c r="F16" s="43">
        <v>6.6</v>
      </c>
      <c r="G16" s="16">
        <v>19</v>
      </c>
      <c r="H16" s="16">
        <v>43.4</v>
      </c>
      <c r="I16" s="16">
        <v>7.3</v>
      </c>
      <c r="J16" s="16" t="s">
        <v>217</v>
      </c>
      <c r="K16" s="45"/>
      <c r="M16" s="16"/>
      <c r="N16" s="16">
        <v>44.4</v>
      </c>
      <c r="O16" s="43">
        <v>6.6</v>
      </c>
      <c r="P16" s="16">
        <v>16</v>
      </c>
      <c r="Q16" s="16">
        <v>43.4</v>
      </c>
      <c r="R16" s="16">
        <v>7.3</v>
      </c>
      <c r="S16" s="16">
        <v>19</v>
      </c>
    </row>
  </sheetData>
  <mergeCells count="1">
    <mergeCell ref="B10:D10"/>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workbookViewId="0">
      <selection activeCell="J6" sqref="J6"/>
    </sheetView>
  </sheetViews>
  <sheetFormatPr defaultColWidth="9" defaultRowHeight="14"/>
  <cols>
    <col min="1" max="1" width="11.8181818181818" customWidth="1"/>
    <col min="10" max="10" width="20.2727272727273" customWidth="1"/>
    <col min="14" max="14" width="7.63636363636364" customWidth="1"/>
    <col min="15" max="15" width="5.63636363636364" customWidth="1"/>
    <col min="16" max="16" width="3.54545454545455" customWidth="1"/>
    <col min="17" max="17" width="7.63636363636364" customWidth="1"/>
    <col min="18" max="18" width="5.63636363636364" customWidth="1"/>
    <col min="19" max="19" width="3.54545454545455" customWidth="1"/>
  </cols>
  <sheetData>
    <row r="1" spans="1:19">
      <c r="A1" s="35" t="s">
        <v>243</v>
      </c>
      <c r="B1" s="35"/>
      <c r="C1" s="35"/>
      <c r="D1" s="76"/>
      <c r="E1" s="76"/>
      <c r="F1" s="76"/>
      <c r="G1" s="76"/>
      <c r="H1" s="76"/>
      <c r="I1" s="76"/>
      <c r="J1" s="76"/>
      <c r="K1" s="76"/>
      <c r="L1" s="76"/>
    </row>
    <row r="2" spans="1:19">
      <c r="A2" s="77" t="s">
        <v>1</v>
      </c>
      <c r="B2" s="77" t="s">
        <v>2</v>
      </c>
      <c r="C2" s="77" t="s">
        <v>178</v>
      </c>
      <c r="D2" s="78" t="s">
        <v>155</v>
      </c>
      <c r="E2" s="78" t="s">
        <v>156</v>
      </c>
      <c r="F2" s="78" t="s">
        <v>157</v>
      </c>
      <c r="G2" s="78" t="s">
        <v>158</v>
      </c>
      <c r="H2" s="78" t="s">
        <v>159</v>
      </c>
      <c r="I2" s="78" t="s">
        <v>160</v>
      </c>
      <c r="J2" s="79" t="s">
        <v>161</v>
      </c>
    </row>
    <row r="3" s="74" customFormat="1" ht="12.5" spans="1:19">
      <c r="A3" s="58" t="s">
        <v>168</v>
      </c>
      <c r="B3" s="58" t="s">
        <v>14</v>
      </c>
      <c r="C3" s="42" t="s">
        <v>163</v>
      </c>
      <c r="D3" s="16">
        <v>20</v>
      </c>
      <c r="E3" s="16">
        <v>127.2</v>
      </c>
      <c r="F3" s="16">
        <v>7.4</v>
      </c>
      <c r="G3" s="16">
        <v>20</v>
      </c>
      <c r="H3" s="16">
        <v>126.7</v>
      </c>
      <c r="I3" s="43">
        <v>8</v>
      </c>
      <c r="J3" s="44" t="s">
        <v>244</v>
      </c>
      <c r="K3" s="80"/>
      <c r="M3" s="45"/>
      <c r="N3" s="16">
        <v>127.2</v>
      </c>
      <c r="O3" s="16">
        <v>7.4</v>
      </c>
      <c r="P3" s="16">
        <v>20</v>
      </c>
      <c r="Q3" s="16">
        <v>126.7</v>
      </c>
      <c r="R3" s="43">
        <v>8</v>
      </c>
      <c r="S3" s="16">
        <v>20</v>
      </c>
    </row>
    <row r="4" s="74" customFormat="1" ht="25" spans="1:19">
      <c r="A4" s="58" t="s">
        <v>168</v>
      </c>
      <c r="B4" s="58" t="s">
        <v>14</v>
      </c>
      <c r="C4" s="42" t="s">
        <v>163</v>
      </c>
      <c r="D4" s="16">
        <v>20</v>
      </c>
      <c r="E4" s="16">
        <v>125.5</v>
      </c>
      <c r="F4" s="16">
        <v>6.8</v>
      </c>
      <c r="G4" s="16">
        <v>20</v>
      </c>
      <c r="H4" s="16">
        <v>124.6</v>
      </c>
      <c r="I4" s="16">
        <v>7.6</v>
      </c>
      <c r="J4" s="44" t="s">
        <v>245</v>
      </c>
      <c r="K4" s="80"/>
      <c r="M4" s="45"/>
      <c r="N4" s="16">
        <v>125.5</v>
      </c>
      <c r="O4" s="16">
        <v>6.8</v>
      </c>
      <c r="P4" s="16">
        <v>20</v>
      </c>
      <c r="Q4" s="16">
        <v>124.6</v>
      </c>
      <c r="R4" s="16">
        <v>7.6</v>
      </c>
      <c r="S4" s="16">
        <v>20</v>
      </c>
    </row>
    <row r="5" s="74" customFormat="1" ht="12.5" spans="1:19">
      <c r="A5" s="58" t="s">
        <v>168</v>
      </c>
      <c r="B5" s="58" t="s">
        <v>14</v>
      </c>
      <c r="C5" s="42" t="s">
        <v>163</v>
      </c>
      <c r="D5" s="16">
        <v>20</v>
      </c>
      <c r="E5" s="16">
        <v>124.4</v>
      </c>
      <c r="F5" s="16">
        <v>5.3</v>
      </c>
      <c r="G5" s="16">
        <v>20</v>
      </c>
      <c r="H5" s="16">
        <v>121.7</v>
      </c>
      <c r="I5" s="16">
        <v>5.9</v>
      </c>
      <c r="J5" s="44" t="s">
        <v>217</v>
      </c>
      <c r="K5" s="80"/>
      <c r="M5" s="45"/>
      <c r="N5" s="16">
        <v>124.4</v>
      </c>
      <c r="O5" s="16">
        <v>5.3</v>
      </c>
      <c r="P5" s="16">
        <v>20</v>
      </c>
      <c r="Q5" s="16">
        <v>121.7</v>
      </c>
      <c r="R5" s="16">
        <v>5.9</v>
      </c>
      <c r="S5" s="16">
        <v>20</v>
      </c>
    </row>
    <row r="6" s="74" customFormat="1" ht="25" spans="1:19">
      <c r="A6" s="58" t="s">
        <v>72</v>
      </c>
      <c r="B6" s="58" t="s">
        <v>14</v>
      </c>
      <c r="C6" s="42" t="s">
        <v>163</v>
      </c>
      <c r="D6" s="16">
        <v>20</v>
      </c>
      <c r="E6" s="16">
        <v>127.2</v>
      </c>
      <c r="F6" s="16">
        <v>2.9</v>
      </c>
      <c r="G6" s="16">
        <v>25</v>
      </c>
      <c r="H6" s="16">
        <v>128.5</v>
      </c>
      <c r="I6" s="43">
        <v>3</v>
      </c>
      <c r="J6" s="44" t="s">
        <v>246</v>
      </c>
      <c r="K6" s="80"/>
      <c r="M6" s="45"/>
      <c r="N6" s="16">
        <v>127.2</v>
      </c>
      <c r="O6" s="16">
        <v>2.9</v>
      </c>
      <c r="P6" s="16">
        <v>20</v>
      </c>
      <c r="Q6" s="16">
        <v>128.5</v>
      </c>
      <c r="R6" s="43">
        <v>3</v>
      </c>
      <c r="S6" s="16">
        <v>25</v>
      </c>
    </row>
    <row r="7" s="74" customFormat="1" ht="12.5" spans="1:19">
      <c r="A7" s="58" t="s">
        <v>72</v>
      </c>
      <c r="B7" s="58" t="s">
        <v>14</v>
      </c>
      <c r="C7" s="42" t="s">
        <v>163</v>
      </c>
      <c r="D7" s="16">
        <v>20</v>
      </c>
      <c r="E7" s="16">
        <v>125.7</v>
      </c>
      <c r="F7" s="43">
        <v>3</v>
      </c>
      <c r="G7" s="16">
        <v>25</v>
      </c>
      <c r="H7" s="16">
        <v>127.2</v>
      </c>
      <c r="I7" s="16">
        <v>3.2</v>
      </c>
      <c r="J7" s="44" t="s">
        <v>217</v>
      </c>
      <c r="K7" s="80"/>
      <c r="M7" s="45"/>
      <c r="N7" s="16">
        <v>125.7</v>
      </c>
      <c r="O7" s="43">
        <v>3</v>
      </c>
      <c r="P7" s="16">
        <v>20</v>
      </c>
      <c r="Q7" s="16">
        <v>127.2</v>
      </c>
      <c r="R7" s="16">
        <v>3.2</v>
      </c>
      <c r="S7" s="16">
        <v>25</v>
      </c>
    </row>
    <row r="8" s="67" customFormat="1" ht="25" spans="1:19">
      <c r="A8" s="81" t="s">
        <v>115</v>
      </c>
      <c r="B8" s="58" t="s">
        <v>14</v>
      </c>
      <c r="C8" s="42" t="s">
        <v>165</v>
      </c>
      <c r="D8" s="16">
        <v>16</v>
      </c>
      <c r="E8" s="16">
        <v>130.2</v>
      </c>
      <c r="F8" s="43">
        <v>5.9</v>
      </c>
      <c r="G8" s="16">
        <v>19</v>
      </c>
      <c r="H8" s="16">
        <v>129.2</v>
      </c>
      <c r="I8" s="16">
        <v>6.7</v>
      </c>
      <c r="J8" s="44" t="s">
        <v>245</v>
      </c>
      <c r="K8" s="80"/>
      <c r="N8" s="16">
        <v>130.2</v>
      </c>
      <c r="O8" s="43">
        <v>5.9</v>
      </c>
      <c r="P8" s="16">
        <v>16</v>
      </c>
      <c r="Q8" s="16">
        <v>129.2</v>
      </c>
      <c r="R8" s="16">
        <v>6.7</v>
      </c>
      <c r="S8" s="16">
        <v>19</v>
      </c>
    </row>
    <row r="9" s="67" customFormat="1" spans="1:19">
      <c r="A9" s="81" t="s">
        <v>115</v>
      </c>
      <c r="B9" s="58" t="s">
        <v>14</v>
      </c>
      <c r="C9" s="71" t="s">
        <v>165</v>
      </c>
      <c r="D9" s="72">
        <v>16</v>
      </c>
      <c r="E9" s="72">
        <v>124.8</v>
      </c>
      <c r="F9" s="82">
        <v>5.5</v>
      </c>
      <c r="G9" s="72">
        <v>19</v>
      </c>
      <c r="H9" s="72">
        <v>120.1</v>
      </c>
      <c r="I9" s="72">
        <v>6.6</v>
      </c>
      <c r="J9" s="44" t="s">
        <v>217</v>
      </c>
      <c r="K9" s="80"/>
      <c r="N9" s="72">
        <v>124.8</v>
      </c>
      <c r="O9" s="82">
        <v>5.5</v>
      </c>
      <c r="P9" s="72">
        <v>16</v>
      </c>
      <c r="Q9" s="72">
        <v>120.1</v>
      </c>
      <c r="R9" s="72">
        <v>6.6</v>
      </c>
      <c r="S9" s="72">
        <v>19</v>
      </c>
    </row>
    <row r="10" s="75" customFormat="1" ht="25" spans="1:19">
      <c r="A10" s="83" t="s">
        <v>181</v>
      </c>
      <c r="B10" s="58" t="s">
        <v>14</v>
      </c>
      <c r="C10" s="42" t="s">
        <v>165</v>
      </c>
      <c r="D10" s="16">
        <v>25</v>
      </c>
      <c r="E10" s="17">
        <v>125.5</v>
      </c>
      <c r="F10" s="17">
        <v>6.8</v>
      </c>
      <c r="G10" s="16">
        <v>20</v>
      </c>
      <c r="H10" s="17">
        <v>125.8</v>
      </c>
      <c r="I10" s="17">
        <v>7.7</v>
      </c>
      <c r="J10" s="44" t="s">
        <v>245</v>
      </c>
      <c r="K10" s="84"/>
      <c r="N10" s="17">
        <v>125.5</v>
      </c>
      <c r="O10" s="17">
        <v>6.8</v>
      </c>
      <c r="P10" s="16">
        <v>25</v>
      </c>
      <c r="Q10" s="17">
        <v>125.8</v>
      </c>
      <c r="R10" s="17">
        <v>7.7</v>
      </c>
      <c r="S10" s="16">
        <v>20</v>
      </c>
    </row>
    <row r="11" s="75" customFormat="1" ht="25" spans="1:19">
      <c r="A11" s="83" t="s">
        <v>181</v>
      </c>
      <c r="B11" s="58" t="s">
        <v>14</v>
      </c>
      <c r="C11" s="42" t="s">
        <v>165</v>
      </c>
      <c r="D11" s="16">
        <v>25</v>
      </c>
      <c r="E11" s="17">
        <v>124.4</v>
      </c>
      <c r="F11" s="17">
        <v>5.3</v>
      </c>
      <c r="G11" s="16">
        <v>20</v>
      </c>
      <c r="H11" s="17">
        <v>121.1</v>
      </c>
      <c r="I11" s="17">
        <v>6</v>
      </c>
      <c r="J11" s="44" t="s">
        <v>214</v>
      </c>
      <c r="K11" s="44" t="s">
        <v>217</v>
      </c>
      <c r="N11" s="17">
        <v>124.4</v>
      </c>
      <c r="O11" s="17">
        <v>5.3</v>
      </c>
      <c r="P11" s="16">
        <v>25</v>
      </c>
      <c r="Q11" s="17">
        <v>121.1</v>
      </c>
      <c r="R11" s="17">
        <v>6</v>
      </c>
      <c r="S11" s="16">
        <v>20</v>
      </c>
    </row>
    <row r="12" s="67" customFormat="1" ht="18" spans="1:19">
      <c r="E12" s="85"/>
      <c r="F12" s="85"/>
      <c r="H12" s="86"/>
      <c r="I12" s="87"/>
    </row>
    <row r="13" ht="17.5" spans="1:19">
      <c r="E13" s="88"/>
      <c r="F13" s="89"/>
      <c r="H13" s="88"/>
      <c r="I13" s="89"/>
    </row>
    <row r="14" ht="17.5" spans="1:19">
      <c r="E14" s="88"/>
      <c r="F14" s="89"/>
      <c r="H14" s="88"/>
      <c r="I14" s="89"/>
    </row>
  </sheetData>
  <mergeCells count="1">
    <mergeCell ref="A1:C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workbookViewId="0">
      <selection activeCell="D18" sqref="D18"/>
    </sheetView>
  </sheetViews>
  <sheetFormatPr defaultColWidth="9" defaultRowHeight="14"/>
  <cols>
    <col min="1" max="1" width="15.4545454545455" customWidth="1"/>
    <col min="2" max="2" width="7.54545454545455" customWidth="1"/>
    <col min="3" max="3" width="6.72727272727273" customWidth="1"/>
    <col min="4" max="4" width="8.81818181818182" customWidth="1"/>
    <col min="5" max="5" width="7.36363636363636" customWidth="1"/>
    <col min="6" max="6" width="5.54545454545455" customWidth="1"/>
    <col min="7" max="7" width="8.90909090909091" customWidth="1"/>
    <col min="8" max="8" width="7.45454545454545" customWidth="1"/>
    <col min="9" max="9" width="5.63636363636364" customWidth="1"/>
    <col min="10" max="10" width="5.72727272727273" customWidth="1"/>
    <col min="13" max="14" width="5.54545454545455" customWidth="1"/>
    <col min="15" max="15" width="3.54545454545455" customWidth="1"/>
    <col min="16" max="17" width="5.63636363636364" customWidth="1"/>
    <col min="18" max="18" width="3.54545454545455" customWidth="1"/>
  </cols>
  <sheetData>
    <row r="1" spans="1:18">
      <c r="A1" s="66" t="s">
        <v>247</v>
      </c>
      <c r="B1" s="67"/>
      <c r="C1" s="67"/>
      <c r="D1" s="67"/>
      <c r="E1" s="67"/>
      <c r="F1" s="67"/>
      <c r="G1" s="67"/>
      <c r="H1" s="67"/>
      <c r="I1" s="67"/>
      <c r="J1" s="67"/>
    </row>
    <row r="2" s="1" customFormat="1" spans="1:18">
      <c r="A2" s="38" t="s">
        <v>1</v>
      </c>
      <c r="B2" s="38" t="s">
        <v>2</v>
      </c>
      <c r="C2" s="38" t="s">
        <v>178</v>
      </c>
      <c r="D2" s="39" t="s">
        <v>155</v>
      </c>
      <c r="E2" s="39" t="s">
        <v>156</v>
      </c>
      <c r="F2" s="39" t="s">
        <v>157</v>
      </c>
      <c r="G2" s="39" t="s">
        <v>158</v>
      </c>
      <c r="H2" s="39" t="s">
        <v>159</v>
      </c>
      <c r="I2" s="39" t="s">
        <v>160</v>
      </c>
      <c r="J2" s="40" t="s">
        <v>161</v>
      </c>
    </row>
    <row r="3" s="1" customFormat="1" spans="1:18">
      <c r="A3" s="68" t="s">
        <v>166</v>
      </c>
      <c r="B3" s="27" t="s">
        <v>14</v>
      </c>
      <c r="C3" s="16" t="s">
        <v>163</v>
      </c>
      <c r="D3" s="16">
        <v>25</v>
      </c>
      <c r="E3" s="16">
        <v>5.14</v>
      </c>
      <c r="F3" s="16">
        <v>1.23</v>
      </c>
      <c r="G3" s="16">
        <v>55</v>
      </c>
      <c r="H3" s="16">
        <v>5.38</v>
      </c>
      <c r="I3" s="16">
        <v>0.64</v>
      </c>
      <c r="J3" s="16"/>
      <c r="L3" s="69"/>
      <c r="M3" s="25">
        <v>5.14</v>
      </c>
      <c r="N3" s="25">
        <v>1.23</v>
      </c>
      <c r="O3" s="25">
        <v>25</v>
      </c>
      <c r="P3" s="25">
        <v>5.38</v>
      </c>
      <c r="Q3" s="25">
        <v>0.64</v>
      </c>
      <c r="R3" s="25">
        <v>55</v>
      </c>
    </row>
    <row r="4" s="1" customFormat="1" spans="1:18">
      <c r="A4" s="68" t="s">
        <v>167</v>
      </c>
      <c r="B4" s="27" t="s">
        <v>14</v>
      </c>
      <c r="C4" s="16" t="s">
        <v>165</v>
      </c>
      <c r="D4" s="16">
        <v>25</v>
      </c>
      <c r="E4" s="16">
        <v>5.14</v>
      </c>
      <c r="F4" s="16">
        <v>1.23</v>
      </c>
      <c r="G4" s="16">
        <v>40</v>
      </c>
      <c r="H4" s="17">
        <v>5.6</v>
      </c>
      <c r="I4" s="17">
        <v>0.62</v>
      </c>
      <c r="J4" s="16"/>
      <c r="L4" s="69"/>
      <c r="M4" s="25">
        <v>5.14</v>
      </c>
      <c r="N4" s="25">
        <v>1.23</v>
      </c>
      <c r="O4" s="25">
        <v>25</v>
      </c>
      <c r="P4" s="31">
        <v>5.6</v>
      </c>
      <c r="Q4" s="31">
        <v>0.62</v>
      </c>
      <c r="R4" s="25">
        <v>40</v>
      </c>
    </row>
    <row r="5" customFormat="1" spans="1:18">
      <c r="A5" s="68" t="s">
        <v>41</v>
      </c>
      <c r="B5" s="27" t="s">
        <v>14</v>
      </c>
      <c r="C5" s="42" t="s">
        <v>163</v>
      </c>
      <c r="D5" s="16">
        <v>35</v>
      </c>
      <c r="E5" s="16">
        <v>4.55</v>
      </c>
      <c r="F5" s="16">
        <v>0.85</v>
      </c>
      <c r="G5" s="16">
        <v>37</v>
      </c>
      <c r="H5" s="16">
        <v>4.78</v>
      </c>
      <c r="I5" s="16">
        <v>0.94</v>
      </c>
      <c r="J5" s="16"/>
      <c r="K5" s="26"/>
      <c r="L5" s="69"/>
      <c r="M5" s="25">
        <v>4.55</v>
      </c>
      <c r="N5" s="25">
        <v>0.85</v>
      </c>
      <c r="O5" s="25">
        <v>35</v>
      </c>
      <c r="P5" s="25">
        <v>4.78</v>
      </c>
      <c r="Q5" s="25">
        <v>0.94</v>
      </c>
      <c r="R5" s="25">
        <v>37</v>
      </c>
    </row>
    <row r="6" customFormat="1" spans="1:18">
      <c r="A6" s="70" t="s">
        <v>168</v>
      </c>
      <c r="B6" s="27" t="s">
        <v>14</v>
      </c>
      <c r="C6" s="71" t="s">
        <v>163</v>
      </c>
      <c r="D6" s="72">
        <v>20</v>
      </c>
      <c r="E6" s="72">
        <v>9.1</v>
      </c>
      <c r="F6" s="72">
        <v>1.5</v>
      </c>
      <c r="G6" s="72">
        <v>20</v>
      </c>
      <c r="H6" s="72">
        <v>7.2</v>
      </c>
      <c r="I6" s="72">
        <v>1.1</v>
      </c>
      <c r="J6" s="16"/>
      <c r="K6" s="26"/>
      <c r="L6" s="69"/>
      <c r="M6" s="25">
        <v>9.1</v>
      </c>
      <c r="N6" s="73">
        <v>1.5</v>
      </c>
      <c r="O6" s="73">
        <v>20</v>
      </c>
      <c r="P6" s="73">
        <v>7.2</v>
      </c>
      <c r="Q6" s="73">
        <v>1.1</v>
      </c>
      <c r="R6" s="73">
        <v>20</v>
      </c>
    </row>
    <row r="7" s="18" customFormat="1" spans="1:18">
      <c r="A7" s="29" t="s">
        <v>241</v>
      </c>
      <c r="B7" s="27" t="s">
        <v>14</v>
      </c>
      <c r="C7" s="42" t="s">
        <v>165</v>
      </c>
      <c r="D7" s="16">
        <v>16</v>
      </c>
      <c r="E7" s="16">
        <v>11.9</v>
      </c>
      <c r="F7" s="16">
        <v>0.9</v>
      </c>
      <c r="G7" s="16">
        <v>19</v>
      </c>
      <c r="H7" s="16">
        <v>10.9</v>
      </c>
      <c r="I7" s="16">
        <v>1.1</v>
      </c>
      <c r="J7" s="16"/>
      <c r="K7" s="69"/>
      <c r="L7" s="69"/>
      <c r="M7" s="25">
        <v>11.9</v>
      </c>
      <c r="N7" s="25">
        <v>0.9</v>
      </c>
      <c r="O7" s="25">
        <v>16</v>
      </c>
      <c r="P7" s="25">
        <v>10.9</v>
      </c>
      <c r="Q7" s="25">
        <v>1.1</v>
      </c>
      <c r="R7" s="25">
        <v>19</v>
      </c>
    </row>
    <row r="8" s="1" customFormat="1"/>
    <row r="9" s="1" customFormat="1"/>
    <row r="10" s="1" customFormat="1"/>
    <row r="11" s="1" customFormat="1"/>
    <row r="12" s="1" customFormat="1"/>
    <row r="13" s="1" customFormat="1"/>
    <row r="14" s="1" customFormat="1"/>
    <row r="15" s="1" customFormat="1"/>
    <row r="16" s="1" customFormat="1"/>
    <row r="17" s="1" customFormat="1"/>
    <row r="18" s="1" customFormat="1"/>
    <row r="19" s="1" customFormat="1"/>
    <row r="20" s="1" customFormat="1"/>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zoomScale="145" zoomScaleNormal="145" topLeftCell="A42" workbookViewId="0">
      <selection activeCell="E50" sqref="E50"/>
    </sheetView>
  </sheetViews>
  <sheetFormatPr defaultColWidth="9" defaultRowHeight="14" outlineLevelCol="7"/>
  <cols>
    <col min="1" max="1" width="16.9090909090909" customWidth="1"/>
    <col min="2" max="2" width="22.4454545454545" customWidth="1"/>
    <col min="3" max="3" width="18.7454545454545" customWidth="1"/>
    <col min="4" max="4" width="11.8181818181818" customWidth="1"/>
    <col min="5" max="5" width="16.2727272727273" customWidth="1"/>
    <col min="6" max="6" width="18.2909090909091" customWidth="1"/>
    <col min="7" max="7" width="13.2363636363636" customWidth="1"/>
  </cols>
  <sheetData>
    <row r="1" s="34" customFormat="1" spans="1:8">
      <c r="A1" s="53" t="s">
        <v>248</v>
      </c>
      <c r="B1" s="53"/>
    </row>
    <row r="2" s="34" customFormat="1"/>
    <row r="3" s="34" customFormat="1" spans="1:8">
      <c r="A3" s="54" t="s">
        <v>31</v>
      </c>
    </row>
    <row r="4" s="34" customFormat="1" ht="28" spans="1:8">
      <c r="B4" s="34" t="s">
        <v>249</v>
      </c>
      <c r="C4" s="34" t="s">
        <v>250</v>
      </c>
      <c r="D4" s="34" t="s">
        <v>251</v>
      </c>
      <c r="E4" s="55" t="s">
        <v>252</v>
      </c>
      <c r="F4" s="34" t="s">
        <v>191</v>
      </c>
    </row>
    <row r="5" s="34" customFormat="1" spans="1:8">
      <c r="A5" s="34" t="s">
        <v>17</v>
      </c>
      <c r="B5" s="34">
        <v>1</v>
      </c>
      <c r="C5" s="34">
        <v>0</v>
      </c>
      <c r="D5" s="34">
        <v>0</v>
      </c>
      <c r="E5" s="34">
        <v>0</v>
      </c>
      <c r="F5" s="34">
        <v>25</v>
      </c>
    </row>
    <row r="6" s="34" customFormat="1" spans="1:8">
      <c r="A6" s="34" t="s">
        <v>18</v>
      </c>
      <c r="B6" s="34">
        <v>2</v>
      </c>
      <c r="C6" s="34">
        <v>1</v>
      </c>
      <c r="D6" s="34">
        <v>1</v>
      </c>
      <c r="E6" s="34">
        <v>1</v>
      </c>
      <c r="F6" s="34">
        <v>55</v>
      </c>
    </row>
    <row r="7" s="34" customFormat="1" spans="1:8">
      <c r="A7" s="34" t="s">
        <v>19</v>
      </c>
      <c r="B7" s="34">
        <v>2</v>
      </c>
      <c r="C7" s="34">
        <v>0</v>
      </c>
      <c r="D7" s="34">
        <v>0</v>
      </c>
      <c r="E7" s="34">
        <v>0</v>
      </c>
      <c r="F7" s="34">
        <v>40</v>
      </c>
    </row>
    <row r="8" s="34" customFormat="1"/>
    <row r="9" s="34" customFormat="1"/>
    <row r="10" s="34" customFormat="1" spans="1:8">
      <c r="A10" s="54" t="s">
        <v>41</v>
      </c>
    </row>
    <row r="11" s="34" customFormat="1" ht="42" spans="1:8">
      <c r="B11" s="34" t="s">
        <v>249</v>
      </c>
      <c r="C11" s="34" t="s">
        <v>250</v>
      </c>
      <c r="D11" s="55" t="s">
        <v>253</v>
      </c>
      <c r="E11" s="56" t="s">
        <v>254</v>
      </c>
      <c r="F11" s="55" t="s">
        <v>255</v>
      </c>
      <c r="G11" s="34" t="s">
        <v>256</v>
      </c>
      <c r="H11" s="34" t="s">
        <v>191</v>
      </c>
    </row>
    <row r="12" s="34" customFormat="1" spans="1:8">
      <c r="A12" s="34" t="s">
        <v>17</v>
      </c>
      <c r="B12" s="34">
        <v>1</v>
      </c>
      <c r="C12" s="34">
        <v>0</v>
      </c>
      <c r="D12" s="34">
        <v>1</v>
      </c>
      <c r="E12" s="34">
        <v>1</v>
      </c>
      <c r="F12" s="34">
        <f>(B12+C12+D12+E12)/H12</f>
        <v>0.0857142857142857</v>
      </c>
      <c r="G12" s="34">
        <v>1</v>
      </c>
      <c r="H12" s="34">
        <v>35</v>
      </c>
    </row>
    <row r="13" s="34" customFormat="1" spans="1:8">
      <c r="A13" s="34" t="s">
        <v>18</v>
      </c>
      <c r="B13" s="34">
        <v>3</v>
      </c>
      <c r="C13" s="34">
        <v>1</v>
      </c>
      <c r="D13" s="34">
        <v>2</v>
      </c>
      <c r="E13" s="34">
        <v>4</v>
      </c>
      <c r="F13" s="34">
        <f>(B13+C13+D13+E13)/H13</f>
        <v>0.27027027027027</v>
      </c>
      <c r="G13" s="34">
        <v>3</v>
      </c>
      <c r="H13" s="34">
        <v>37</v>
      </c>
    </row>
    <row r="14" s="34" customFormat="1"/>
    <row r="15" s="34" customFormat="1" spans="1:8">
      <c r="A15" s="54" t="s">
        <v>56</v>
      </c>
    </row>
    <row r="16" s="34" customFormat="1" ht="28" spans="1:8">
      <c r="B16" s="56" t="s">
        <v>254</v>
      </c>
      <c r="C16" s="34" t="s">
        <v>191</v>
      </c>
      <c r="D16" s="55" t="s">
        <v>257</v>
      </c>
    </row>
    <row r="17" s="34" customFormat="1" spans="1:4">
      <c r="A17" s="34" t="s">
        <v>17</v>
      </c>
      <c r="B17" s="34">
        <v>0</v>
      </c>
      <c r="C17" s="34">
        <v>28</v>
      </c>
      <c r="D17" s="34">
        <v>0</v>
      </c>
    </row>
    <row r="18" s="34" customFormat="1" spans="1:4">
      <c r="A18" s="34" t="s">
        <v>18</v>
      </c>
      <c r="B18" s="34">
        <v>1</v>
      </c>
      <c r="C18" s="34">
        <v>28</v>
      </c>
      <c r="D18" s="34">
        <f>B18/C18</f>
        <v>0.0357142857142857</v>
      </c>
    </row>
    <row r="19" s="34" customFormat="1"/>
    <row r="20" s="34" customFormat="1" spans="1:4">
      <c r="A20" s="57" t="s">
        <v>82</v>
      </c>
    </row>
    <row r="21" s="34" customFormat="1" ht="37.5" spans="1:4">
      <c r="A21" s="25"/>
      <c r="B21" s="54" t="s">
        <v>258</v>
      </c>
      <c r="C21" s="55" t="s">
        <v>257</v>
      </c>
      <c r="D21" s="25" t="s">
        <v>191</v>
      </c>
    </row>
    <row r="22" s="34" customFormat="1" spans="1:4">
      <c r="A22" s="25" t="s">
        <v>17</v>
      </c>
      <c r="B22" s="25">
        <v>2</v>
      </c>
      <c r="C22" s="25">
        <f t="shared" ref="C22:C28" si="0">B22/D22</f>
        <v>0.0625</v>
      </c>
      <c r="D22" s="25">
        <v>32</v>
      </c>
    </row>
    <row r="23" s="34" customFormat="1" spans="1:4">
      <c r="A23" s="25" t="s">
        <v>18</v>
      </c>
      <c r="B23" s="25">
        <v>9</v>
      </c>
      <c r="C23" s="25">
        <f t="shared" si="0"/>
        <v>0.28125</v>
      </c>
      <c r="D23" s="25">
        <v>32</v>
      </c>
    </row>
    <row r="24" s="34" customFormat="1"/>
    <row r="25" s="34" customFormat="1" spans="1:4">
      <c r="A25" s="58" t="s">
        <v>90</v>
      </c>
    </row>
    <row r="26" s="34" customFormat="1" ht="100" spans="1:4">
      <c r="A26" s="25"/>
      <c r="B26" s="54" t="s">
        <v>259</v>
      </c>
      <c r="C26" s="55" t="s">
        <v>257</v>
      </c>
      <c r="D26" s="25" t="s">
        <v>191</v>
      </c>
    </row>
    <row r="27" s="34" customFormat="1" spans="1:4">
      <c r="A27" s="25" t="s">
        <v>17</v>
      </c>
      <c r="B27" s="25">
        <v>4</v>
      </c>
      <c r="C27" s="25">
        <f t="shared" si="0"/>
        <v>0.166666666666667</v>
      </c>
      <c r="D27" s="25">
        <v>24</v>
      </c>
    </row>
    <row r="28" s="34" customFormat="1" spans="1:4">
      <c r="A28" s="25" t="s">
        <v>18</v>
      </c>
      <c r="B28" s="25">
        <v>11</v>
      </c>
      <c r="C28" s="25">
        <f t="shared" si="0"/>
        <v>0.458333333333333</v>
      </c>
      <c r="D28" s="25">
        <v>24</v>
      </c>
    </row>
    <row r="29" s="34" customFormat="1"/>
    <row r="30" s="34" customFormat="1" spans="1:4">
      <c r="A30" s="58" t="s">
        <v>107</v>
      </c>
    </row>
    <row r="31" s="34" customFormat="1" spans="1:4">
      <c r="A31" s="25"/>
      <c r="B31" s="55" t="s">
        <v>260</v>
      </c>
      <c r="C31" s="55" t="s">
        <v>257</v>
      </c>
      <c r="D31" s="25" t="s">
        <v>191</v>
      </c>
    </row>
    <row r="32" s="34" customFormat="1" spans="1:4">
      <c r="A32" s="25" t="s">
        <v>17</v>
      </c>
      <c r="B32" s="25">
        <v>0</v>
      </c>
      <c r="C32" s="25">
        <f>B32/D32</f>
        <v>0</v>
      </c>
      <c r="D32" s="25">
        <v>30</v>
      </c>
    </row>
    <row r="33" s="34" customFormat="1" spans="1:6">
      <c r="A33" s="25" t="s">
        <v>18</v>
      </c>
      <c r="B33" s="25">
        <v>2</v>
      </c>
      <c r="C33" s="25">
        <f>B33/D33</f>
        <v>0.0666666666666667</v>
      </c>
      <c r="D33" s="25">
        <v>30</v>
      </c>
    </row>
    <row r="34" s="34" customFormat="1"/>
    <row r="35" s="34" customFormat="1" spans="1:6">
      <c r="A35" s="59" t="s">
        <v>181</v>
      </c>
    </row>
    <row r="36" s="34" customFormat="1" ht="28" spans="1:6">
      <c r="A36" s="25"/>
      <c r="B36" s="60" t="s">
        <v>261</v>
      </c>
      <c r="C36" s="60" t="s">
        <v>262</v>
      </c>
      <c r="D36" s="60" t="s">
        <v>263</v>
      </c>
      <c r="E36" s="55" t="s">
        <v>257</v>
      </c>
      <c r="F36" s="60" t="s">
        <v>191</v>
      </c>
    </row>
    <row r="37" s="34" customFormat="1" spans="1:6">
      <c r="A37" s="25" t="s">
        <v>17</v>
      </c>
      <c r="B37" s="60">
        <v>0</v>
      </c>
      <c r="C37" s="60">
        <v>3</v>
      </c>
      <c r="D37" s="60">
        <v>1</v>
      </c>
      <c r="E37" s="60">
        <f>(B37+C37+D37)/F37</f>
        <v>0.16</v>
      </c>
      <c r="F37" s="60">
        <v>25</v>
      </c>
    </row>
    <row r="38" s="34" customFormat="1" spans="1:6">
      <c r="A38" s="25" t="s">
        <v>19</v>
      </c>
      <c r="B38" s="60">
        <v>2</v>
      </c>
      <c r="C38" s="60">
        <v>4</v>
      </c>
      <c r="D38" s="60">
        <v>0</v>
      </c>
      <c r="E38" s="60">
        <f>(B38+C38+D38)/F38</f>
        <v>0.3</v>
      </c>
      <c r="F38" s="60">
        <v>20</v>
      </c>
    </row>
    <row r="41" spans="1:6">
      <c r="A41" s="61" t="s">
        <v>169</v>
      </c>
      <c r="B41" t="s">
        <v>14</v>
      </c>
    </row>
    <row r="42" spans="1:6">
      <c r="A42" s="10"/>
      <c r="B42" s="62" t="s">
        <v>260</v>
      </c>
      <c r="C42" s="62" t="s">
        <v>257</v>
      </c>
      <c r="D42" s="25" t="s">
        <v>191</v>
      </c>
    </row>
    <row r="43" spans="1:6">
      <c r="A43" s="10" t="s">
        <v>17</v>
      </c>
      <c r="B43" s="63">
        <v>0</v>
      </c>
      <c r="C43" s="63">
        <f t="shared" ref="C43:C45" si="1">(B43)/(D43)</f>
        <v>0</v>
      </c>
      <c r="D43" s="63">
        <v>22</v>
      </c>
    </row>
    <row r="44" spans="1:6">
      <c r="A44" s="10" t="s">
        <v>18</v>
      </c>
      <c r="B44" s="63">
        <v>2</v>
      </c>
      <c r="C44" s="63">
        <f t="shared" si="1"/>
        <v>0.05</v>
      </c>
      <c r="D44" s="63">
        <v>40</v>
      </c>
    </row>
    <row r="45" spans="1:6">
      <c r="A45" s="64" t="s">
        <v>19</v>
      </c>
      <c r="B45" s="65">
        <v>1</v>
      </c>
      <c r="C45" s="63">
        <f t="shared" si="1"/>
        <v>0.05</v>
      </c>
      <c r="D45" s="65">
        <v>20</v>
      </c>
    </row>
    <row r="48" spans="1:6">
      <c r="A48" s="61" t="s">
        <v>187</v>
      </c>
      <c r="B48" t="s">
        <v>14</v>
      </c>
    </row>
    <row r="49" spans="1:4">
      <c r="A49" s="10"/>
      <c r="B49" s="62" t="s">
        <v>260</v>
      </c>
      <c r="C49" s="62" t="s">
        <v>257</v>
      </c>
      <c r="D49" s="25" t="s">
        <v>191</v>
      </c>
    </row>
    <row r="50" spans="1:4">
      <c r="A50" s="10" t="s">
        <v>17</v>
      </c>
      <c r="B50" s="63">
        <v>2</v>
      </c>
      <c r="C50" s="63">
        <f>(B50)/(D50)</f>
        <v>0.05</v>
      </c>
      <c r="D50" s="63">
        <v>40</v>
      </c>
    </row>
    <row r="51" spans="1:4">
      <c r="A51" s="10" t="s">
        <v>18</v>
      </c>
      <c r="B51" s="63">
        <v>6</v>
      </c>
      <c r="C51" s="63">
        <f>(B51)/(D51)</f>
        <v>0.13953488372093</v>
      </c>
      <c r="D51" s="63">
        <v>43</v>
      </c>
    </row>
  </sheetData>
  <mergeCells count="1">
    <mergeCell ref="A1:B1"/>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workbookViewId="0">
      <selection activeCell="E17" sqref="E17"/>
    </sheetView>
  </sheetViews>
  <sheetFormatPr defaultColWidth="9" defaultRowHeight="14"/>
  <cols>
    <col min="1" max="1" width="21.8181818181818" customWidth="1"/>
    <col min="10" max="10" width="11.9090909090909" customWidth="1"/>
  </cols>
  <sheetData>
    <row r="1" spans="1:19">
      <c r="A1" s="35" t="s">
        <v>264</v>
      </c>
      <c r="B1" s="35"/>
      <c r="C1" s="36"/>
      <c r="D1" s="36"/>
      <c r="E1" s="36"/>
      <c r="F1" s="36"/>
      <c r="G1" s="36"/>
      <c r="H1" s="36"/>
      <c r="I1" s="36"/>
      <c r="J1" s="36"/>
      <c r="K1" s="36"/>
      <c r="L1" s="37"/>
      <c r="M1" s="37"/>
      <c r="N1" s="37"/>
      <c r="O1" s="37"/>
      <c r="P1" s="37"/>
      <c r="Q1" s="37"/>
      <c r="R1" s="37"/>
      <c r="S1" s="37"/>
    </row>
    <row r="2" s="34" customFormat="1" ht="12" customHeight="1" spans="1:19">
      <c r="A2" s="38" t="s">
        <v>1</v>
      </c>
      <c r="B2" s="38" t="s">
        <v>2</v>
      </c>
      <c r="C2" s="38" t="s">
        <v>178</v>
      </c>
      <c r="D2" s="39" t="s">
        <v>155</v>
      </c>
      <c r="E2" s="39" t="s">
        <v>156</v>
      </c>
      <c r="F2" s="39" t="s">
        <v>157</v>
      </c>
      <c r="G2" s="39" t="s">
        <v>158</v>
      </c>
      <c r="H2" s="39" t="s">
        <v>159</v>
      </c>
      <c r="I2" s="39" t="s">
        <v>160</v>
      </c>
      <c r="J2" s="40" t="s">
        <v>161</v>
      </c>
      <c r="K2" s="41"/>
      <c r="L2" s="41"/>
      <c r="M2" s="41"/>
      <c r="N2" s="41"/>
      <c r="O2" s="41"/>
      <c r="P2" s="41"/>
      <c r="Q2" s="41"/>
      <c r="R2" s="41"/>
      <c r="S2" s="41"/>
    </row>
    <row r="3" s="34" customFormat="1" ht="37.5" spans="1:19">
      <c r="A3" s="29" t="s">
        <v>265</v>
      </c>
      <c r="B3" s="27" t="s">
        <v>14</v>
      </c>
      <c r="C3" s="42" t="s">
        <v>165</v>
      </c>
      <c r="D3" s="16">
        <v>16</v>
      </c>
      <c r="E3" s="16">
        <v>23.1</v>
      </c>
      <c r="F3" s="43">
        <v>2.4</v>
      </c>
      <c r="G3" s="16">
        <v>19</v>
      </c>
      <c r="H3" s="16">
        <v>23.6</v>
      </c>
      <c r="I3" s="16">
        <v>2.5</v>
      </c>
      <c r="J3" s="44" t="s">
        <v>245</v>
      </c>
      <c r="K3" s="45"/>
      <c r="L3" s="41"/>
      <c r="M3" s="16"/>
      <c r="N3" s="16">
        <v>23.1</v>
      </c>
      <c r="O3" s="43">
        <v>2.4</v>
      </c>
      <c r="P3" s="16">
        <v>16</v>
      </c>
      <c r="Q3" s="16">
        <v>23.6</v>
      </c>
      <c r="R3" s="16">
        <v>2.5</v>
      </c>
      <c r="S3" s="16">
        <v>19</v>
      </c>
    </row>
    <row r="4" s="34" customFormat="1" spans="1:19">
      <c r="A4" s="29" t="s">
        <v>265</v>
      </c>
      <c r="B4" s="27" t="s">
        <v>14</v>
      </c>
      <c r="C4" s="42" t="s">
        <v>165</v>
      </c>
      <c r="D4" s="16">
        <v>16</v>
      </c>
      <c r="E4" s="16">
        <v>24.1</v>
      </c>
      <c r="F4" s="43">
        <v>2.2</v>
      </c>
      <c r="G4" s="16">
        <v>19</v>
      </c>
      <c r="H4" s="16">
        <v>26.4</v>
      </c>
      <c r="I4" s="16">
        <v>2.7</v>
      </c>
      <c r="J4" s="44" t="s">
        <v>217</v>
      </c>
      <c r="K4" s="45"/>
      <c r="L4" s="41"/>
      <c r="M4" s="16"/>
      <c r="N4" s="16">
        <v>24.1</v>
      </c>
      <c r="O4" s="43">
        <v>2.2</v>
      </c>
      <c r="P4" s="16">
        <v>16</v>
      </c>
      <c r="Q4" s="16">
        <v>26.4</v>
      </c>
      <c r="R4" s="16">
        <v>2.7</v>
      </c>
      <c r="S4" s="16">
        <v>19</v>
      </c>
    </row>
    <row r="5" s="26" customFormat="1" ht="25" spans="1:19">
      <c r="A5" s="15" t="s">
        <v>266</v>
      </c>
      <c r="B5" s="27" t="s">
        <v>14</v>
      </c>
      <c r="C5" s="42" t="s">
        <v>163</v>
      </c>
      <c r="D5" s="16">
        <v>20</v>
      </c>
      <c r="E5" s="16">
        <v>23.4</v>
      </c>
      <c r="F5" s="16">
        <v>1.7</v>
      </c>
      <c r="G5" s="16">
        <v>25</v>
      </c>
      <c r="H5" s="16">
        <v>24.5</v>
      </c>
      <c r="I5" s="43">
        <v>2.1</v>
      </c>
      <c r="J5" s="44" t="s">
        <v>246</v>
      </c>
      <c r="K5" s="45"/>
      <c r="L5" s="45"/>
      <c r="M5" s="16"/>
      <c r="N5" s="16">
        <v>23.4</v>
      </c>
      <c r="O5" s="16">
        <v>1.7</v>
      </c>
      <c r="P5" s="16">
        <v>20</v>
      </c>
      <c r="Q5" s="16">
        <v>24.5</v>
      </c>
      <c r="R5" s="43">
        <v>2.1</v>
      </c>
      <c r="S5" s="16">
        <v>25</v>
      </c>
    </row>
    <row r="6" s="26" customFormat="1" ht="13" spans="1:19">
      <c r="A6" s="15" t="s">
        <v>266</v>
      </c>
      <c r="B6" s="27" t="s">
        <v>14</v>
      </c>
      <c r="C6" s="42" t="s">
        <v>163</v>
      </c>
      <c r="D6" s="16">
        <v>20</v>
      </c>
      <c r="E6" s="16">
        <v>23.3</v>
      </c>
      <c r="F6" s="43">
        <v>1.6</v>
      </c>
      <c r="G6" s="16">
        <v>25</v>
      </c>
      <c r="H6" s="16">
        <v>24.3</v>
      </c>
      <c r="I6" s="16">
        <v>2.3</v>
      </c>
      <c r="J6" s="44" t="s">
        <v>217</v>
      </c>
      <c r="K6" s="45"/>
      <c r="L6" s="45"/>
      <c r="M6" s="16"/>
      <c r="N6" s="16">
        <v>23.3</v>
      </c>
      <c r="O6" s="43">
        <v>1.6</v>
      </c>
      <c r="P6" s="16">
        <v>20</v>
      </c>
      <c r="Q6" s="16">
        <v>24.3</v>
      </c>
      <c r="R6" s="16">
        <v>2.3</v>
      </c>
      <c r="S6" s="16">
        <v>25</v>
      </c>
    </row>
    <row r="7" ht="17.5" spans="1:19">
      <c r="A7" s="46"/>
      <c r="B7" s="47"/>
      <c r="C7" s="48"/>
      <c r="D7" s="48"/>
      <c r="E7" s="26"/>
      <c r="F7" s="49"/>
      <c r="G7" s="48"/>
      <c r="H7" s="50"/>
      <c r="I7" s="49"/>
      <c r="J7" s="48"/>
      <c r="L7" s="51"/>
      <c r="M7" s="48"/>
      <c r="N7" s="26"/>
      <c r="O7" s="49"/>
      <c r="P7" s="48"/>
      <c r="Q7" s="50"/>
      <c r="R7" s="49"/>
      <c r="S7" s="48"/>
    </row>
    <row r="8" ht="22" customHeight="1"/>
    <row r="9" spans="1:19">
      <c r="D9" s="52"/>
      <c r="M9" s="52"/>
      <c r="P9" s="52"/>
    </row>
    <row r="10" spans="1:19">
      <c r="L10" s="49"/>
    </row>
    <row r="11" spans="1:19">
      <c r="L11" s="49"/>
      <c r="M11" s="49"/>
      <c r="O11" s="49"/>
      <c r="P11" s="49"/>
      <c r="S11" s="49"/>
    </row>
    <row r="12" spans="1:19">
      <c r="L12" s="49"/>
      <c r="M12" s="49"/>
      <c r="O12" s="49"/>
      <c r="P12" s="49"/>
      <c r="S12" s="49"/>
    </row>
  </sheetData>
  <mergeCells count="1">
    <mergeCell ref="A1:B1"/>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tabSelected="1" zoomScale="115" zoomScaleNormal="115" workbookViewId="0">
      <selection activeCell="H13" sqref="H13"/>
    </sheetView>
  </sheetViews>
  <sheetFormatPr defaultColWidth="9" defaultRowHeight="14" outlineLevelRow="7"/>
  <cols>
    <col min="1" max="1" width="20.1272727272727" customWidth="1"/>
  </cols>
  <sheetData>
    <row r="1" ht="26" spans="1:18">
      <c r="A1" s="19" t="s">
        <v>267</v>
      </c>
      <c r="B1" s="1"/>
      <c r="C1" s="1"/>
      <c r="D1" s="1"/>
      <c r="E1" s="1"/>
      <c r="F1" s="1"/>
      <c r="G1" s="1"/>
      <c r="H1" s="1"/>
      <c r="I1" s="1"/>
      <c r="J1" s="1"/>
    </row>
    <row r="2" s="1" customFormat="1" ht="28" spans="1:18">
      <c r="A2" s="20" t="s">
        <v>1</v>
      </c>
      <c r="B2" s="20" t="s">
        <v>2</v>
      </c>
      <c r="C2" s="20" t="s">
        <v>5</v>
      </c>
      <c r="D2" s="21" t="s">
        <v>155</v>
      </c>
      <c r="E2" s="21" t="s">
        <v>156</v>
      </c>
      <c r="F2" s="21" t="s">
        <v>157</v>
      </c>
      <c r="G2" s="21" t="s">
        <v>158</v>
      </c>
      <c r="H2" s="21" t="s">
        <v>159</v>
      </c>
      <c r="I2" s="21" t="s">
        <v>160</v>
      </c>
      <c r="J2" s="22" t="s">
        <v>161</v>
      </c>
    </row>
    <row r="3" s="1" customFormat="1" spans="1:18">
      <c r="A3" s="23" t="s">
        <v>41</v>
      </c>
      <c r="B3" s="24" t="s">
        <v>14</v>
      </c>
      <c r="C3" s="25" t="s">
        <v>163</v>
      </c>
      <c r="D3" s="25">
        <v>35</v>
      </c>
      <c r="E3" s="25">
        <v>9.13</v>
      </c>
      <c r="F3" s="25">
        <v>2.48</v>
      </c>
      <c r="G3" s="25">
        <v>37</v>
      </c>
      <c r="H3" s="25">
        <v>9.38</v>
      </c>
      <c r="I3" s="25">
        <v>3.12</v>
      </c>
      <c r="J3" s="26"/>
      <c r="K3" s="26"/>
      <c r="L3" s="25"/>
      <c r="M3" s="25">
        <v>9.13</v>
      </c>
      <c r="N3" s="25">
        <v>2.48</v>
      </c>
      <c r="O3" s="25">
        <v>35</v>
      </c>
      <c r="P3" s="25">
        <v>9.38</v>
      </c>
      <c r="Q3" s="25">
        <v>3.12</v>
      </c>
      <c r="R3" s="25">
        <v>37</v>
      </c>
    </row>
    <row r="4" customFormat="1" spans="1:18">
      <c r="A4" s="15" t="s">
        <v>168</v>
      </c>
      <c r="B4" s="27" t="s">
        <v>14</v>
      </c>
      <c r="C4" s="28" t="s">
        <v>163</v>
      </c>
      <c r="D4" s="25">
        <v>20</v>
      </c>
      <c r="E4" s="25">
        <v>17.4</v>
      </c>
      <c r="F4" s="25">
        <v>4.2</v>
      </c>
      <c r="G4" s="25">
        <v>20</v>
      </c>
      <c r="H4" s="25">
        <v>11.1</v>
      </c>
      <c r="I4" s="25">
        <v>2.6</v>
      </c>
      <c r="J4" s="26"/>
      <c r="K4" s="26"/>
      <c r="L4" s="25"/>
      <c r="M4" s="25">
        <v>17.4</v>
      </c>
      <c r="N4" s="25">
        <v>4.2</v>
      </c>
      <c r="O4" s="25">
        <v>20</v>
      </c>
      <c r="P4" s="25">
        <v>11.1</v>
      </c>
      <c r="Q4" s="25">
        <v>2.6</v>
      </c>
      <c r="R4" s="25">
        <v>20</v>
      </c>
    </row>
    <row r="5" spans="1:18">
      <c r="A5" s="29" t="s">
        <v>265</v>
      </c>
      <c r="B5" s="27" t="s">
        <v>14</v>
      </c>
      <c r="C5" s="28" t="s">
        <v>165</v>
      </c>
      <c r="D5" s="25">
        <v>16</v>
      </c>
      <c r="E5" s="25">
        <v>19.2</v>
      </c>
      <c r="F5" s="25">
        <v>2.6</v>
      </c>
      <c r="G5" s="25">
        <v>19</v>
      </c>
      <c r="H5" s="25">
        <v>14.6</v>
      </c>
      <c r="I5" s="25">
        <v>1.9</v>
      </c>
      <c r="J5" s="26"/>
      <c r="K5" s="26"/>
      <c r="L5" s="25"/>
      <c r="M5" s="25">
        <v>19.2</v>
      </c>
      <c r="N5" s="25">
        <v>2.6</v>
      </c>
      <c r="O5" s="25">
        <v>16</v>
      </c>
      <c r="P5" s="25">
        <v>14.6</v>
      </c>
      <c r="Q5" s="25">
        <v>1.9</v>
      </c>
      <c r="R5" s="25">
        <v>19</v>
      </c>
    </row>
    <row r="6" s="18" customFormat="1" spans="1:18">
      <c r="A6" s="30" t="s">
        <v>268</v>
      </c>
      <c r="B6" s="27" t="s">
        <v>14</v>
      </c>
      <c r="C6" s="28" t="s">
        <v>165</v>
      </c>
      <c r="D6" s="25">
        <v>25</v>
      </c>
      <c r="E6" s="31">
        <v>9.86</v>
      </c>
      <c r="F6" s="25">
        <v>3.78</v>
      </c>
      <c r="G6" s="25">
        <v>20</v>
      </c>
      <c r="H6" s="31">
        <v>10.55</v>
      </c>
      <c r="I6" s="25">
        <v>4.16</v>
      </c>
      <c r="J6" s="25"/>
      <c r="K6" s="25"/>
      <c r="L6" s="25"/>
      <c r="M6" s="31">
        <v>9.86</v>
      </c>
      <c r="N6" s="25">
        <v>3.78</v>
      </c>
      <c r="O6" s="25">
        <v>25</v>
      </c>
      <c r="P6" s="31">
        <v>10.55</v>
      </c>
      <c r="Q6" s="25">
        <v>4.16</v>
      </c>
      <c r="R6" s="25">
        <v>20</v>
      </c>
    </row>
    <row r="7" spans="1:18">
      <c r="A7" s="32" t="s">
        <v>135</v>
      </c>
      <c r="B7" s="27" t="s">
        <v>14</v>
      </c>
      <c r="C7" s="28" t="s">
        <v>163</v>
      </c>
      <c r="D7" s="33">
        <v>22</v>
      </c>
      <c r="E7" s="33">
        <v>6</v>
      </c>
      <c r="F7" s="33">
        <v>0.7407</v>
      </c>
      <c r="G7" s="33">
        <v>40</v>
      </c>
      <c r="H7" s="33">
        <v>5.5</v>
      </c>
      <c r="I7" s="33">
        <v>0.7407</v>
      </c>
    </row>
    <row r="8" spans="1:18">
      <c r="A8" s="32" t="s">
        <v>135</v>
      </c>
      <c r="B8" s="27" t="s">
        <v>14</v>
      </c>
      <c r="C8" s="28" t="s">
        <v>165</v>
      </c>
      <c r="D8" s="33">
        <v>22</v>
      </c>
      <c r="E8" s="33">
        <v>6</v>
      </c>
      <c r="F8" s="33">
        <v>0.7407</v>
      </c>
      <c r="G8" s="33">
        <v>20</v>
      </c>
      <c r="H8" s="33">
        <v>5.5</v>
      </c>
      <c r="I8" s="33">
        <v>0.7407</v>
      </c>
    </row>
  </sheetData>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175" zoomScaleNormal="175" workbookViewId="0">
      <selection activeCell="D16" sqref="D16"/>
    </sheetView>
  </sheetViews>
  <sheetFormatPr defaultColWidth="9" defaultRowHeight="14"/>
  <cols>
    <col min="1" max="1" width="15.5818181818182" customWidth="1"/>
    <col min="2" max="2" width="23.2636363636364" customWidth="1"/>
    <col min="3" max="3" width="21.7090909090909" customWidth="1"/>
  </cols>
  <sheetData>
    <row r="1" spans="1:11">
      <c r="A1" s="3" t="s">
        <v>269</v>
      </c>
      <c r="B1" s="3"/>
      <c r="C1" s="4"/>
      <c r="D1" s="4"/>
      <c r="E1" s="4"/>
      <c r="F1" s="4"/>
      <c r="G1" s="4"/>
      <c r="H1" s="4"/>
      <c r="I1" s="4"/>
      <c r="J1" s="4"/>
    </row>
    <row r="3" spans="1:11">
      <c r="A3" s="5" t="s">
        <v>90</v>
      </c>
      <c r="B3" s="6"/>
    </row>
    <row r="4" spans="1:11">
      <c r="A4" s="7"/>
      <c r="B4" s="8" t="s">
        <v>269</v>
      </c>
      <c r="C4" s="9" t="s">
        <v>270</v>
      </c>
      <c r="D4" s="10" t="s">
        <v>191</v>
      </c>
    </row>
    <row r="5" spans="1:11">
      <c r="A5" s="10" t="s">
        <v>17</v>
      </c>
      <c r="B5" s="10">
        <v>18</v>
      </c>
      <c r="C5" s="10">
        <f>B5/D5</f>
        <v>0.75</v>
      </c>
      <c r="D5" s="10">
        <v>24</v>
      </c>
    </row>
    <row r="6" spans="1:11">
      <c r="A6" s="10" t="s">
        <v>18</v>
      </c>
      <c r="B6" s="10">
        <v>17</v>
      </c>
      <c r="C6" s="10">
        <f>B6/D6</f>
        <v>0.708333333333333</v>
      </c>
      <c r="D6" s="10">
        <v>24</v>
      </c>
    </row>
    <row r="8" spans="1:11">
      <c r="A8" s="11" t="s">
        <v>271</v>
      </c>
      <c r="B8" s="11"/>
      <c r="C8" s="1"/>
      <c r="D8" s="1"/>
      <c r="E8" s="1"/>
      <c r="F8" s="1"/>
      <c r="G8" s="1"/>
      <c r="H8" s="1"/>
      <c r="I8" s="1"/>
      <c r="J8" s="1"/>
    </row>
    <row r="9" s="1" customFormat="1" spans="1:11">
      <c r="A9" s="12" t="s">
        <v>1</v>
      </c>
      <c r="B9" s="12" t="s">
        <v>2</v>
      </c>
      <c r="C9" s="12" t="s">
        <v>5</v>
      </c>
      <c r="D9" s="13" t="s">
        <v>155</v>
      </c>
      <c r="E9" s="13" t="s">
        <v>156</v>
      </c>
      <c r="F9" s="13" t="s">
        <v>157</v>
      </c>
      <c r="G9" s="13" t="s">
        <v>158</v>
      </c>
      <c r="H9" s="13" t="s">
        <v>159</v>
      </c>
      <c r="I9" s="13" t="s">
        <v>160</v>
      </c>
      <c r="J9" s="14" t="s">
        <v>161</v>
      </c>
    </row>
    <row r="10" s="2" customFormat="1" spans="1:11">
      <c r="A10" s="15" t="s">
        <v>90</v>
      </c>
      <c r="B10" s="15" t="s">
        <v>14</v>
      </c>
      <c r="C10" s="16" t="s">
        <v>163</v>
      </c>
      <c r="D10" s="16">
        <v>24</v>
      </c>
      <c r="E10" s="16">
        <v>3.5</v>
      </c>
      <c r="F10" s="17">
        <v>0.1</v>
      </c>
      <c r="G10" s="16">
        <v>24</v>
      </c>
      <c r="H10" s="16">
        <v>3.67</v>
      </c>
      <c r="I10" s="17">
        <v>0.1</v>
      </c>
      <c r="J10" s="16"/>
      <c r="K10" s="16"/>
    </row>
  </sheetData>
  <mergeCells count="3">
    <mergeCell ref="A1:B1"/>
    <mergeCell ref="A3:B3"/>
    <mergeCell ref="A8:B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zoomScale="115" zoomScaleNormal="115" topLeftCell="A6" workbookViewId="0">
      <selection activeCell="A10" sqref="A10:I15"/>
    </sheetView>
  </sheetViews>
  <sheetFormatPr defaultColWidth="9" defaultRowHeight="14"/>
  <cols>
    <col min="1" max="1" width="17.9090909090909" style="1" customWidth="1"/>
    <col min="2" max="2" width="9" style="1"/>
    <col min="3" max="3" width="18.3636363636364" style="1" customWidth="1"/>
    <col min="4" max="9" width="9" style="1"/>
    <col min="10" max="10" width="14" style="1" customWidth="1"/>
  </cols>
  <sheetData>
    <row r="1" ht="26" spans="1:18">
      <c r="A1" s="180" t="s">
        <v>154</v>
      </c>
    </row>
    <row r="2" spans="1:18">
      <c r="A2" s="20" t="s">
        <v>1</v>
      </c>
      <c r="B2" s="20" t="s">
        <v>2</v>
      </c>
      <c r="C2" s="20" t="s">
        <v>5</v>
      </c>
      <c r="D2" s="21" t="s">
        <v>155</v>
      </c>
      <c r="E2" s="21" t="s">
        <v>156</v>
      </c>
      <c r="F2" s="21" t="s">
        <v>157</v>
      </c>
      <c r="G2" s="21" t="s">
        <v>158</v>
      </c>
      <c r="H2" s="21" t="s">
        <v>159</v>
      </c>
      <c r="I2" s="21" t="s">
        <v>160</v>
      </c>
      <c r="J2" s="107" t="s">
        <v>161</v>
      </c>
    </row>
    <row r="3" s="67" customFormat="1" spans="1:18">
      <c r="A3" s="44" t="s">
        <v>162</v>
      </c>
      <c r="B3" s="16" t="s">
        <v>14</v>
      </c>
      <c r="C3" s="42" t="s">
        <v>163</v>
      </c>
      <c r="D3" s="42">
        <v>18</v>
      </c>
      <c r="E3" s="16">
        <v>5.7</v>
      </c>
      <c r="F3" s="16">
        <v>1.2</v>
      </c>
      <c r="G3" s="16">
        <v>36</v>
      </c>
      <c r="H3" s="16">
        <v>21.5</v>
      </c>
      <c r="I3" s="16">
        <v>3.6</v>
      </c>
      <c r="J3" s="42"/>
      <c r="L3" s="42"/>
      <c r="M3" s="16">
        <v>5.7</v>
      </c>
      <c r="N3" s="16">
        <v>1.2</v>
      </c>
      <c r="O3" s="42">
        <v>18</v>
      </c>
      <c r="P3" s="16">
        <v>21.5</v>
      </c>
      <c r="Q3" s="16">
        <v>3.6</v>
      </c>
      <c r="R3" s="16">
        <v>36</v>
      </c>
    </row>
    <row r="4" s="67" customFormat="1" spans="1:18">
      <c r="A4" s="44" t="s">
        <v>164</v>
      </c>
      <c r="B4" s="16" t="s">
        <v>14</v>
      </c>
      <c r="C4" s="42" t="s">
        <v>165</v>
      </c>
      <c r="D4" s="42">
        <v>18</v>
      </c>
      <c r="E4" s="16">
        <v>5.7</v>
      </c>
      <c r="F4" s="16">
        <v>1.2</v>
      </c>
      <c r="G4" s="16">
        <v>14</v>
      </c>
      <c r="H4" s="43">
        <v>14.4</v>
      </c>
      <c r="I4" s="43">
        <v>2.1</v>
      </c>
      <c r="J4" s="42"/>
      <c r="L4" s="42"/>
      <c r="M4" s="16">
        <v>5.7</v>
      </c>
      <c r="N4" s="16">
        <v>1.2</v>
      </c>
      <c r="O4" s="42">
        <v>18</v>
      </c>
      <c r="P4" s="43">
        <v>14.4</v>
      </c>
      <c r="Q4" s="43">
        <v>2.1</v>
      </c>
      <c r="R4" s="16">
        <v>14</v>
      </c>
    </row>
    <row r="5" s="67" customFormat="1" spans="1:18">
      <c r="A5" s="44" t="s">
        <v>166</v>
      </c>
      <c r="B5" s="16" t="s">
        <v>14</v>
      </c>
      <c r="C5" s="42" t="s">
        <v>163</v>
      </c>
      <c r="D5" s="42">
        <v>25</v>
      </c>
      <c r="E5" s="42">
        <v>7.98</v>
      </c>
      <c r="F5" s="42">
        <v>1.34</v>
      </c>
      <c r="G5" s="42">
        <v>55</v>
      </c>
      <c r="H5" s="16">
        <v>10.27</v>
      </c>
      <c r="I5" s="42">
        <v>0.66</v>
      </c>
      <c r="J5" s="42"/>
      <c r="L5" s="42"/>
      <c r="M5" s="42">
        <v>7.98</v>
      </c>
      <c r="N5" s="42">
        <v>1.34</v>
      </c>
      <c r="O5" s="42">
        <v>25</v>
      </c>
      <c r="P5" s="16">
        <v>10.27</v>
      </c>
      <c r="Q5" s="42">
        <v>0.66</v>
      </c>
      <c r="R5" s="42">
        <v>55</v>
      </c>
    </row>
    <row r="6" s="67" customFormat="1" spans="1:18">
      <c r="A6" s="44" t="s">
        <v>167</v>
      </c>
      <c r="B6" s="16" t="s">
        <v>14</v>
      </c>
      <c r="C6" s="42" t="s">
        <v>165</v>
      </c>
      <c r="D6" s="42">
        <v>25</v>
      </c>
      <c r="E6" s="42">
        <v>7.98</v>
      </c>
      <c r="F6" s="42">
        <v>1.34</v>
      </c>
      <c r="G6" s="42">
        <v>40</v>
      </c>
      <c r="H6" s="42">
        <v>8.22</v>
      </c>
      <c r="I6" s="42">
        <v>0.46</v>
      </c>
      <c r="J6" s="42"/>
      <c r="L6" s="42"/>
      <c r="M6" s="42">
        <v>7.98</v>
      </c>
      <c r="N6" s="42">
        <v>1.34</v>
      </c>
      <c r="O6" s="42">
        <v>25</v>
      </c>
      <c r="P6" s="42">
        <v>8.22</v>
      </c>
      <c r="Q6" s="42">
        <v>0.46</v>
      </c>
      <c r="R6" s="42">
        <v>40</v>
      </c>
    </row>
    <row r="7" s="67" customFormat="1" spans="1:18">
      <c r="A7" s="44" t="s">
        <v>41</v>
      </c>
      <c r="B7" s="16" t="s">
        <v>14</v>
      </c>
      <c r="C7" s="42" t="s">
        <v>163</v>
      </c>
      <c r="D7" s="16">
        <v>35</v>
      </c>
      <c r="E7" s="16">
        <v>23.73</v>
      </c>
      <c r="F7" s="16">
        <v>3.68</v>
      </c>
      <c r="G7" s="16">
        <v>37</v>
      </c>
      <c r="H7" s="16">
        <v>30.67</v>
      </c>
      <c r="I7" s="16">
        <v>4.53</v>
      </c>
      <c r="J7" s="16"/>
      <c r="K7" s="45"/>
      <c r="L7" s="16"/>
      <c r="M7" s="16">
        <v>23.73</v>
      </c>
      <c r="N7" s="16">
        <v>3.68</v>
      </c>
      <c r="O7" s="16">
        <v>35</v>
      </c>
      <c r="P7" s="16">
        <v>30.67</v>
      </c>
      <c r="Q7" s="16">
        <v>4.53</v>
      </c>
      <c r="R7" s="16">
        <v>37</v>
      </c>
    </row>
    <row r="8" s="67" customFormat="1" spans="1:18">
      <c r="A8" s="81" t="s">
        <v>49</v>
      </c>
      <c r="B8" s="16" t="s">
        <v>14</v>
      </c>
      <c r="C8" s="42" t="s">
        <v>163</v>
      </c>
      <c r="D8" s="16">
        <v>20</v>
      </c>
      <c r="E8" s="16">
        <v>8.01</v>
      </c>
      <c r="F8" s="16">
        <v>3.11</v>
      </c>
      <c r="G8" s="16">
        <v>60</v>
      </c>
      <c r="H8" s="16">
        <v>21.33</v>
      </c>
      <c r="I8" s="16">
        <v>5.64</v>
      </c>
      <c r="J8" s="16"/>
      <c r="K8" s="45"/>
      <c r="L8" s="16"/>
      <c r="M8" s="16">
        <v>8.01</v>
      </c>
      <c r="N8" s="16">
        <v>3.11</v>
      </c>
      <c r="O8" s="16">
        <v>20</v>
      </c>
      <c r="P8" s="16">
        <v>21.33</v>
      </c>
      <c r="Q8" s="16">
        <v>5.64</v>
      </c>
      <c r="R8" s="16">
        <v>60</v>
      </c>
    </row>
    <row r="9" s="67" customFormat="1" spans="1:18">
      <c r="A9" s="81" t="s">
        <v>64</v>
      </c>
      <c r="B9" s="16" t="s">
        <v>14</v>
      </c>
      <c r="C9" s="42" t="s">
        <v>163</v>
      </c>
      <c r="D9" s="16">
        <v>46</v>
      </c>
      <c r="E9" s="16">
        <v>7.9</v>
      </c>
      <c r="F9" s="16">
        <v>2.7</v>
      </c>
      <c r="G9" s="16">
        <v>46</v>
      </c>
      <c r="H9" s="16">
        <v>21.2</v>
      </c>
      <c r="I9" s="16">
        <v>5.7</v>
      </c>
      <c r="J9" s="16"/>
      <c r="K9" s="45"/>
      <c r="L9" s="16"/>
      <c r="M9" s="16">
        <v>7.9</v>
      </c>
      <c r="N9" s="16">
        <v>2.7</v>
      </c>
      <c r="O9" s="16">
        <v>46</v>
      </c>
      <c r="P9" s="16">
        <v>21.2</v>
      </c>
      <c r="Q9" s="16">
        <v>5.7</v>
      </c>
      <c r="R9" s="16">
        <v>46</v>
      </c>
    </row>
    <row r="10" s="67" customFormat="1" spans="1:18">
      <c r="A10" s="81" t="s">
        <v>82</v>
      </c>
      <c r="B10" s="16" t="s">
        <v>14</v>
      </c>
      <c r="C10" s="42" t="s">
        <v>163</v>
      </c>
      <c r="D10" s="16">
        <v>32</v>
      </c>
      <c r="E10" s="16">
        <v>28.84</v>
      </c>
      <c r="F10" s="16">
        <v>7.61</v>
      </c>
      <c r="G10" s="16">
        <v>32</v>
      </c>
      <c r="H10" s="16">
        <v>33.67</v>
      </c>
      <c r="I10" s="16">
        <v>5.84</v>
      </c>
      <c r="J10" s="16"/>
      <c r="K10" s="45"/>
      <c r="L10" s="16"/>
      <c r="M10" s="16">
        <v>28.84</v>
      </c>
      <c r="N10" s="16">
        <v>7.61</v>
      </c>
      <c r="O10" s="16">
        <v>32</v>
      </c>
      <c r="P10" s="16">
        <v>33.67</v>
      </c>
      <c r="Q10" s="16">
        <v>5.84</v>
      </c>
      <c r="R10" s="16">
        <v>32</v>
      </c>
    </row>
    <row r="11" s="67" customFormat="1" spans="1:18">
      <c r="A11" s="58" t="s">
        <v>90</v>
      </c>
      <c r="B11" s="16" t="s">
        <v>14</v>
      </c>
      <c r="C11" s="42" t="s">
        <v>163</v>
      </c>
      <c r="D11" s="16">
        <v>24</v>
      </c>
      <c r="E11" s="16">
        <v>7.88</v>
      </c>
      <c r="F11" s="16">
        <v>1.7</v>
      </c>
      <c r="G11" s="16">
        <v>24</v>
      </c>
      <c r="H11" s="16">
        <v>17.63</v>
      </c>
      <c r="I11" s="16">
        <v>3.67</v>
      </c>
      <c r="J11" s="16"/>
      <c r="K11" s="45"/>
      <c r="L11" s="16"/>
      <c r="M11" s="16">
        <v>7.88</v>
      </c>
      <c r="N11" s="16">
        <v>1.7</v>
      </c>
      <c r="O11" s="16">
        <v>24</v>
      </c>
      <c r="P11" s="16">
        <v>17.63</v>
      </c>
      <c r="Q11" s="16">
        <v>3.67</v>
      </c>
      <c r="R11" s="16">
        <v>24</v>
      </c>
    </row>
    <row r="12" s="67" customFormat="1" spans="1:18">
      <c r="A12" s="58" t="s">
        <v>168</v>
      </c>
      <c r="B12" s="16" t="s">
        <v>14</v>
      </c>
      <c r="C12" s="42" t="s">
        <v>163</v>
      </c>
      <c r="D12" s="16">
        <v>20</v>
      </c>
      <c r="E12" s="16">
        <v>15.8</v>
      </c>
      <c r="F12" s="16">
        <v>1.4</v>
      </c>
      <c r="G12" s="16">
        <v>20</v>
      </c>
      <c r="H12" s="16">
        <v>55.3</v>
      </c>
      <c r="I12" s="16">
        <v>3.3</v>
      </c>
      <c r="J12" s="164"/>
      <c r="K12" s="45"/>
      <c r="L12" s="16"/>
      <c r="M12" s="16">
        <v>15.8</v>
      </c>
      <c r="N12" s="16">
        <v>1.4</v>
      </c>
      <c r="O12" s="16">
        <v>20</v>
      </c>
      <c r="P12" s="16">
        <v>55.3</v>
      </c>
      <c r="Q12" s="16">
        <v>3.3</v>
      </c>
      <c r="R12" s="16">
        <v>20</v>
      </c>
    </row>
    <row r="13" s="67" customFormat="1" spans="1:18">
      <c r="A13" s="81" t="s">
        <v>115</v>
      </c>
      <c r="B13" s="16" t="s">
        <v>14</v>
      </c>
      <c r="C13" s="42" t="s">
        <v>165</v>
      </c>
      <c r="D13" s="16">
        <v>16</v>
      </c>
      <c r="E13" s="16">
        <v>19.1</v>
      </c>
      <c r="F13" s="43">
        <v>2</v>
      </c>
      <c r="G13" s="16">
        <v>19</v>
      </c>
      <c r="H13" s="16">
        <v>23.8</v>
      </c>
      <c r="I13" s="16">
        <v>3.2</v>
      </c>
      <c r="J13" s="164"/>
      <c r="K13" s="45"/>
      <c r="L13" s="16"/>
      <c r="M13" s="16">
        <v>19.1</v>
      </c>
      <c r="N13" s="43">
        <v>2</v>
      </c>
      <c r="O13" s="16">
        <v>16</v>
      </c>
      <c r="P13" s="16">
        <v>23.8</v>
      </c>
      <c r="Q13" s="16">
        <v>3.2</v>
      </c>
      <c r="R13" s="16">
        <v>19</v>
      </c>
    </row>
    <row r="14" s="179" customFormat="1" spans="1:18">
      <c r="A14" s="34" t="s">
        <v>169</v>
      </c>
      <c r="B14" s="16" t="s">
        <v>14</v>
      </c>
      <c r="C14" s="28" t="s">
        <v>163</v>
      </c>
      <c r="D14" s="60">
        <v>22</v>
      </c>
      <c r="E14" s="60">
        <v>6.05</v>
      </c>
      <c r="F14" s="60">
        <v>1.13</v>
      </c>
      <c r="G14" s="60">
        <v>40</v>
      </c>
      <c r="H14" s="60">
        <v>21.18</v>
      </c>
      <c r="I14" s="60">
        <v>3.54</v>
      </c>
      <c r="J14" s="181"/>
    </row>
    <row r="15" s="179" customFormat="1" spans="1:18">
      <c r="A15" s="34" t="s">
        <v>169</v>
      </c>
      <c r="B15" s="16" t="s">
        <v>14</v>
      </c>
      <c r="C15" s="28" t="s">
        <v>165</v>
      </c>
      <c r="D15" s="60">
        <v>22</v>
      </c>
      <c r="E15" s="60">
        <v>6.05</v>
      </c>
      <c r="F15" s="60">
        <v>1.13</v>
      </c>
      <c r="G15" s="60">
        <v>20</v>
      </c>
      <c r="H15" s="60">
        <v>14.5</v>
      </c>
      <c r="I15" s="60">
        <v>1.57</v>
      </c>
      <c r="J15" s="181"/>
    </row>
    <row r="16" s="179" customFormat="1" spans="1:18">
      <c r="A16" s="63"/>
      <c r="B16" s="63"/>
      <c r="C16" s="182"/>
      <c r="D16" s="182"/>
      <c r="E16" s="63"/>
      <c r="F16" s="63"/>
      <c r="G16" s="63"/>
      <c r="H16" s="63"/>
      <c r="I16" s="63"/>
      <c r="J16" s="181"/>
    </row>
    <row r="17" s="179" customFormat="1" spans="1:10">
      <c r="A17" s="63"/>
      <c r="B17" s="63"/>
      <c r="C17" s="182"/>
      <c r="D17" s="182"/>
      <c r="E17" s="63"/>
      <c r="F17" s="63"/>
      <c r="G17" s="63"/>
      <c r="H17" s="63"/>
      <c r="I17" s="63"/>
      <c r="J17" s="181"/>
    </row>
    <row r="18" s="179" customFormat="1" spans="1:10">
      <c r="A18" s="63"/>
      <c r="B18" s="63"/>
      <c r="C18" s="182"/>
      <c r="D18" s="182"/>
      <c r="E18" s="63"/>
      <c r="F18" s="63"/>
      <c r="G18" s="63"/>
      <c r="H18" s="63"/>
      <c r="I18" s="63"/>
      <c r="J18" s="181"/>
    </row>
    <row r="19" spans="1:10">
      <c r="A19" s="183"/>
      <c r="B19" s="184"/>
      <c r="C19" s="28"/>
      <c r="D19" s="28"/>
      <c r="E19" s="158"/>
      <c r="F19" s="158"/>
      <c r="G19" s="28"/>
      <c r="H19" s="25"/>
      <c r="I19" s="158"/>
      <c r="J19" s="25"/>
    </row>
    <row r="20" spans="1:10">
      <c r="A20" s="183"/>
      <c r="B20" s="184"/>
      <c r="C20" s="28"/>
      <c r="D20" s="28"/>
      <c r="E20" s="158"/>
      <c r="F20" s="25"/>
      <c r="G20" s="28"/>
      <c r="H20" s="158"/>
      <c r="I20" s="25"/>
      <c r="J20" s="25"/>
    </row>
    <row r="21" spans="1:10">
      <c r="A21" s="183"/>
      <c r="B21" s="184"/>
      <c r="C21" s="28"/>
      <c r="D21" s="28"/>
      <c r="E21" s="158"/>
      <c r="F21" s="158"/>
      <c r="G21" s="28"/>
      <c r="H21" s="158"/>
      <c r="I21" s="158"/>
      <c r="J21" s="25"/>
    </row>
    <row r="22" spans="1:10">
      <c r="A22" s="183"/>
      <c r="B22" s="184"/>
      <c r="C22" s="28"/>
      <c r="D22" s="28"/>
      <c r="E22" s="25"/>
      <c r="F22" s="158"/>
      <c r="G22" s="28"/>
      <c r="H22" s="158"/>
      <c r="I22" s="25"/>
      <c r="J22" s="28"/>
    </row>
    <row r="23" spans="1:10">
      <c r="A23" s="183"/>
      <c r="B23" s="184"/>
      <c r="C23" s="28"/>
      <c r="D23" s="28"/>
      <c r="E23" s="25"/>
      <c r="F23" s="158"/>
      <c r="G23" s="28"/>
      <c r="H23" s="158"/>
      <c r="I23" s="158"/>
      <c r="J23" s="28"/>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workbookViewId="0">
      <selection activeCell="J26" sqref="J26"/>
    </sheetView>
  </sheetViews>
  <sheetFormatPr defaultColWidth="8.72727272727273" defaultRowHeight="14" outlineLevelRow="5"/>
  <cols>
    <col min="1" max="1" width="15.6363636363636" style="37" customWidth="1"/>
    <col min="2" max="4" width="8.72727272727273" style="37"/>
    <col min="5" max="5" width="8" style="37" customWidth="1"/>
    <col min="6" max="6" width="6.54545454545455" style="37" customWidth="1"/>
    <col min="7" max="7" width="9.63636363636364" style="37" customWidth="1"/>
    <col min="8" max="8" width="8.09090909090909" style="37" customWidth="1"/>
    <col min="9" max="9" width="6.54545454545455" style="37" customWidth="1"/>
    <col min="10" max="11" width="8.72727272727273" style="37"/>
    <col min="12" max="12" width="6.54545454545455" style="37" customWidth="1"/>
    <col min="13" max="13" width="5.54545454545455" style="37" customWidth="1"/>
    <col min="14" max="14" width="4.09090909090909" style="37" customWidth="1"/>
    <col min="15" max="15" width="6.54545454545455" style="37" customWidth="1"/>
    <col min="16" max="16" width="5.54545454545455" style="37" customWidth="1"/>
    <col min="17" max="17" width="4.09090909090909" style="37" customWidth="1"/>
    <col min="18" max="16384" width="8.72727272727273" style="37"/>
  </cols>
  <sheetData>
    <row r="1" spans="1:17">
      <c r="A1" s="175" t="s">
        <v>170</v>
      </c>
      <c r="B1" s="175"/>
      <c r="C1" s="176"/>
      <c r="D1" s="176"/>
      <c r="E1" s="174"/>
      <c r="F1" s="174"/>
      <c r="G1" s="174"/>
      <c r="H1" s="174"/>
      <c r="I1" s="174"/>
      <c r="J1" s="174"/>
    </row>
    <row r="2" ht="28" spans="1:17">
      <c r="A2" s="92" t="s">
        <v>1</v>
      </c>
      <c r="B2" s="92" t="s">
        <v>2</v>
      </c>
      <c r="C2" s="92" t="s">
        <v>5</v>
      </c>
      <c r="D2" s="93" t="s">
        <v>155</v>
      </c>
      <c r="E2" s="93" t="s">
        <v>156</v>
      </c>
      <c r="F2" s="93" t="s">
        <v>157</v>
      </c>
      <c r="G2" s="93" t="s">
        <v>158</v>
      </c>
      <c r="H2" s="93" t="s">
        <v>159</v>
      </c>
      <c r="I2" s="93" t="s">
        <v>160</v>
      </c>
      <c r="J2" s="94" t="s">
        <v>161</v>
      </c>
    </row>
    <row r="3" s="174" customFormat="1" spans="1:17">
      <c r="A3" s="68" t="s">
        <v>41</v>
      </c>
      <c r="B3" s="27" t="s">
        <v>14</v>
      </c>
      <c r="C3" s="16" t="s">
        <v>163</v>
      </c>
      <c r="D3" s="16">
        <v>35</v>
      </c>
      <c r="E3" s="16">
        <v>10.74</v>
      </c>
      <c r="F3" s="16">
        <v>2.19</v>
      </c>
      <c r="G3" s="16">
        <v>37</v>
      </c>
      <c r="H3" s="16">
        <v>12.21</v>
      </c>
      <c r="I3" s="16">
        <v>2.26</v>
      </c>
      <c r="J3" s="16"/>
      <c r="K3" s="45"/>
      <c r="L3" s="16">
        <v>10.74</v>
      </c>
      <c r="M3" s="16">
        <v>2.19</v>
      </c>
      <c r="N3" s="16">
        <v>35</v>
      </c>
      <c r="O3" s="16">
        <v>12.21</v>
      </c>
      <c r="P3" s="16">
        <v>2.26</v>
      </c>
      <c r="Q3" s="16">
        <v>37</v>
      </c>
    </row>
    <row r="4" spans="1:17">
      <c r="A4" s="29" t="s">
        <v>171</v>
      </c>
      <c r="B4" s="27" t="s">
        <v>14</v>
      </c>
      <c r="C4" s="42" t="s">
        <v>163</v>
      </c>
      <c r="D4" s="16">
        <v>20</v>
      </c>
      <c r="E4" s="16" t="s">
        <v>172</v>
      </c>
      <c r="F4" s="16" t="s">
        <v>173</v>
      </c>
      <c r="G4" s="16">
        <v>25</v>
      </c>
      <c r="H4" s="16" t="s">
        <v>174</v>
      </c>
      <c r="I4" s="16" t="s">
        <v>175</v>
      </c>
      <c r="J4" s="16"/>
      <c r="K4" s="45"/>
      <c r="L4" s="17">
        <v>7.9</v>
      </c>
      <c r="M4" s="17">
        <v>1.2</v>
      </c>
      <c r="N4" s="177">
        <v>20</v>
      </c>
      <c r="O4" s="17">
        <v>9.1</v>
      </c>
      <c r="P4" s="17">
        <v>0.9</v>
      </c>
      <c r="Q4" s="177">
        <v>25</v>
      </c>
    </row>
    <row r="5" s="37" customFormat="1" spans="1:17">
      <c r="A5" s="15" t="s">
        <v>168</v>
      </c>
      <c r="B5" s="27" t="s">
        <v>14</v>
      </c>
      <c r="C5" s="42" t="s">
        <v>163</v>
      </c>
      <c r="D5" s="16">
        <v>20</v>
      </c>
      <c r="E5" s="16">
        <v>50.7</v>
      </c>
      <c r="F5" s="16">
        <v>5.9</v>
      </c>
      <c r="G5" s="16">
        <v>20</v>
      </c>
      <c r="H5" s="16">
        <v>74.3</v>
      </c>
      <c r="I5" s="16">
        <v>8.2</v>
      </c>
      <c r="J5" s="27" t="s">
        <v>176</v>
      </c>
      <c r="K5" s="45"/>
      <c r="L5" s="103">
        <v>7.24</v>
      </c>
      <c r="M5" s="178">
        <v>0.842857142857143</v>
      </c>
      <c r="N5" s="16">
        <v>20</v>
      </c>
      <c r="O5" s="103">
        <v>10.61</v>
      </c>
      <c r="P5" s="103">
        <v>1.17</v>
      </c>
      <c r="Q5" s="16">
        <v>20</v>
      </c>
    </row>
    <row r="6" spans="1:17">
      <c r="A6" s="81" t="s">
        <v>115</v>
      </c>
      <c r="B6" s="27" t="s">
        <v>14</v>
      </c>
      <c r="C6" s="42" t="s">
        <v>165</v>
      </c>
      <c r="D6" s="16">
        <v>16</v>
      </c>
      <c r="E6" s="16">
        <v>51.6</v>
      </c>
      <c r="F6" s="16">
        <v>4.9</v>
      </c>
      <c r="G6" s="16">
        <v>19</v>
      </c>
      <c r="H6" s="16">
        <v>66.7</v>
      </c>
      <c r="I6" s="16">
        <v>7.3</v>
      </c>
      <c r="J6" s="27" t="s">
        <v>176</v>
      </c>
      <c r="K6" s="45"/>
      <c r="L6" s="103">
        <v>7.37</v>
      </c>
      <c r="M6" s="178">
        <v>0.7</v>
      </c>
      <c r="N6" s="16">
        <v>16</v>
      </c>
      <c r="O6" s="103">
        <v>9.53</v>
      </c>
      <c r="P6" s="103">
        <v>1.04</v>
      </c>
      <c r="Q6" s="16">
        <v>19</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workbookViewId="0">
      <selection activeCell="A11" sqref="A11:I17"/>
    </sheetView>
  </sheetViews>
  <sheetFormatPr defaultColWidth="9" defaultRowHeight="14"/>
  <cols>
    <col min="1" max="1" width="15" style="26" customWidth="1"/>
    <col min="2" max="2" width="9" style="26"/>
    <col min="3" max="3" width="6.72727272727273" style="26" customWidth="1"/>
    <col min="4" max="4" width="8.81818181818182" style="26" customWidth="1"/>
    <col min="5" max="5" width="8.54545454545454" style="26" customWidth="1"/>
    <col min="6" max="6" width="7.54545454545455" style="49" customWidth="1"/>
    <col min="7" max="7" width="8.90909090909091" style="26" customWidth="1"/>
    <col min="8" max="8" width="8.63636363636364" style="26" customWidth="1"/>
    <col min="9" max="9" width="7.63636363636364" style="26" customWidth="1"/>
    <col min="10" max="10" width="16.0909090909091" style="26" customWidth="1"/>
    <col min="12" max="12" width="6.63636363636364" customWidth="1"/>
    <col min="13" max="13" width="5.63636363636364" customWidth="1"/>
    <col min="14" max="14" width="3.54545454545455" customWidth="1"/>
    <col min="15" max="15" width="6.63636363636364" customWidth="1"/>
    <col min="16" max="16" width="5.63636363636364" customWidth="1"/>
    <col min="17" max="17" width="3.54545454545455" customWidth="1"/>
  </cols>
  <sheetData>
    <row r="1" ht="29" customHeight="1" spans="1:17">
      <c r="A1" s="19" t="s">
        <v>177</v>
      </c>
      <c r="B1" s="19"/>
    </row>
    <row r="2" spans="1:17">
      <c r="A2" s="77" t="s">
        <v>1</v>
      </c>
      <c r="B2" s="77" t="s">
        <v>2</v>
      </c>
      <c r="C2" s="77" t="s">
        <v>178</v>
      </c>
      <c r="D2" s="78" t="s">
        <v>155</v>
      </c>
      <c r="E2" s="78" t="s">
        <v>156</v>
      </c>
      <c r="F2" s="171" t="s">
        <v>157</v>
      </c>
      <c r="G2" s="78" t="s">
        <v>158</v>
      </c>
      <c r="H2" s="78" t="s">
        <v>159</v>
      </c>
      <c r="I2" s="78" t="s">
        <v>160</v>
      </c>
      <c r="J2" s="79" t="s">
        <v>161</v>
      </c>
    </row>
    <row r="4" s="4" customFormat="1" spans="1:17">
      <c r="A4" s="44" t="s">
        <v>162</v>
      </c>
      <c r="B4" s="25" t="s">
        <v>14</v>
      </c>
      <c r="C4" s="25" t="s">
        <v>163</v>
      </c>
      <c r="D4" s="25">
        <v>18</v>
      </c>
      <c r="E4" s="172">
        <v>14.1392</v>
      </c>
      <c r="F4" s="31">
        <v>1.6089</v>
      </c>
      <c r="G4" s="25">
        <v>36</v>
      </c>
      <c r="H4" s="172">
        <v>15.8554</v>
      </c>
      <c r="I4" s="31">
        <v>3.0883</v>
      </c>
      <c r="J4" s="25"/>
      <c r="K4" s="34"/>
      <c r="L4" s="172">
        <v>14.1392</v>
      </c>
      <c r="M4" s="31">
        <v>1.6089</v>
      </c>
      <c r="N4" s="25">
        <v>18</v>
      </c>
      <c r="O4" s="172">
        <v>15.8554</v>
      </c>
      <c r="P4" s="31">
        <v>3.0883</v>
      </c>
      <c r="Q4" s="25">
        <v>36</v>
      </c>
    </row>
    <row r="5" s="4" customFormat="1" spans="1:17">
      <c r="A5" s="44" t="s">
        <v>164</v>
      </c>
      <c r="B5" s="25" t="s">
        <v>14</v>
      </c>
      <c r="C5" s="25" t="s">
        <v>165</v>
      </c>
      <c r="D5" s="25">
        <v>18</v>
      </c>
      <c r="E5" s="172">
        <v>14.1392</v>
      </c>
      <c r="F5" s="31">
        <v>1.6089</v>
      </c>
      <c r="G5" s="25">
        <v>14</v>
      </c>
      <c r="H5" s="172">
        <v>15.818</v>
      </c>
      <c r="I5" s="31">
        <v>2.0594</v>
      </c>
      <c r="J5" s="25"/>
      <c r="K5" s="34"/>
      <c r="L5" s="172">
        <v>14.1392</v>
      </c>
      <c r="M5" s="31">
        <v>1.6089</v>
      </c>
      <c r="N5" s="25">
        <v>18</v>
      </c>
      <c r="O5" s="172">
        <v>15.818</v>
      </c>
      <c r="P5" s="31">
        <v>2.0594</v>
      </c>
      <c r="Q5" s="25">
        <v>14</v>
      </c>
    </row>
    <row r="6" s="4" customFormat="1" spans="1:17">
      <c r="A6" s="44" t="s">
        <v>166</v>
      </c>
      <c r="B6" s="25" t="s">
        <v>14</v>
      </c>
      <c r="C6" s="25" t="s">
        <v>163</v>
      </c>
      <c r="D6" s="25">
        <v>25</v>
      </c>
      <c r="E6" s="25">
        <v>10.14</v>
      </c>
      <c r="F6" s="25">
        <v>2.33</v>
      </c>
      <c r="G6" s="25">
        <v>55</v>
      </c>
      <c r="H6" s="169">
        <v>13.68</v>
      </c>
      <c r="I6" s="25">
        <v>2.36</v>
      </c>
      <c r="J6" s="25"/>
      <c r="K6" s="34"/>
      <c r="L6" s="25">
        <v>10.14</v>
      </c>
      <c r="M6" s="25">
        <v>2.33</v>
      </c>
      <c r="N6" s="25">
        <v>25</v>
      </c>
      <c r="O6" s="169">
        <v>13.68</v>
      </c>
      <c r="P6" s="25">
        <v>2.36</v>
      </c>
      <c r="Q6" s="25">
        <v>55</v>
      </c>
    </row>
    <row r="7" s="4" customFormat="1" spans="1:17">
      <c r="A7" s="44" t="s">
        <v>167</v>
      </c>
      <c r="B7" s="25" t="s">
        <v>14</v>
      </c>
      <c r="C7" s="25" t="s">
        <v>165</v>
      </c>
      <c r="D7" s="25">
        <v>25</v>
      </c>
      <c r="E7" s="25">
        <v>10.14</v>
      </c>
      <c r="F7" s="25">
        <v>2.33</v>
      </c>
      <c r="G7" s="25">
        <v>40</v>
      </c>
      <c r="H7" s="25">
        <v>11.87</v>
      </c>
      <c r="I7" s="25">
        <v>2.48</v>
      </c>
      <c r="J7" s="25"/>
      <c r="K7" s="34"/>
      <c r="L7" s="25">
        <v>10.14</v>
      </c>
      <c r="M7" s="25">
        <v>2.33</v>
      </c>
      <c r="N7" s="25">
        <v>25</v>
      </c>
      <c r="O7" s="25">
        <v>11.87</v>
      </c>
      <c r="P7" s="25">
        <v>2.48</v>
      </c>
      <c r="Q7" s="25">
        <v>40</v>
      </c>
    </row>
    <row r="8" s="34" customFormat="1" spans="1:17">
      <c r="A8" s="54" t="s">
        <v>41</v>
      </c>
      <c r="B8" s="25" t="s">
        <v>14</v>
      </c>
      <c r="C8" s="25" t="s">
        <v>163</v>
      </c>
      <c r="D8" s="25">
        <v>35</v>
      </c>
      <c r="E8" s="25">
        <v>17.13</v>
      </c>
      <c r="F8" s="25">
        <v>2.34</v>
      </c>
      <c r="G8" s="25">
        <v>37</v>
      </c>
      <c r="H8" s="25">
        <v>19.56</v>
      </c>
      <c r="I8" s="25">
        <v>3.78</v>
      </c>
      <c r="J8" s="25"/>
      <c r="L8" s="25">
        <v>17.13</v>
      </c>
      <c r="M8" s="25">
        <v>2.34</v>
      </c>
      <c r="N8" s="25">
        <v>35</v>
      </c>
      <c r="O8" s="25">
        <v>19.56</v>
      </c>
      <c r="P8" s="25">
        <v>3.78</v>
      </c>
      <c r="Q8" s="25">
        <v>37</v>
      </c>
    </row>
    <row r="9" s="4" customFormat="1" spans="1:17">
      <c r="A9" s="57" t="s">
        <v>49</v>
      </c>
      <c r="B9" s="25" t="s">
        <v>14</v>
      </c>
      <c r="C9" s="25" t="s">
        <v>163</v>
      </c>
      <c r="D9" s="25">
        <v>20</v>
      </c>
      <c r="E9" s="25">
        <v>12.45</v>
      </c>
      <c r="F9" s="25">
        <v>1.22</v>
      </c>
      <c r="G9" s="25">
        <v>60</v>
      </c>
      <c r="H9" s="25">
        <v>12.51</v>
      </c>
      <c r="I9" s="25">
        <v>1.37</v>
      </c>
      <c r="J9" s="25"/>
      <c r="K9" s="34"/>
      <c r="L9" s="25">
        <v>12.45</v>
      </c>
      <c r="M9" s="25">
        <v>1.22</v>
      </c>
      <c r="N9" s="25">
        <v>20</v>
      </c>
      <c r="O9" s="25">
        <v>12.51</v>
      </c>
      <c r="P9" s="25">
        <v>1.37</v>
      </c>
      <c r="Q9" s="25">
        <v>60</v>
      </c>
    </row>
    <row r="10" s="4" customFormat="1" spans="1:17">
      <c r="A10" s="57" t="s">
        <v>56</v>
      </c>
      <c r="B10" s="25" t="s">
        <v>14</v>
      </c>
      <c r="C10" s="25" t="s">
        <v>163</v>
      </c>
      <c r="D10" s="25">
        <v>28</v>
      </c>
      <c r="E10" s="31">
        <v>15.6</v>
      </c>
      <c r="F10" s="158">
        <v>3.6</v>
      </c>
      <c r="G10" s="25">
        <v>28</v>
      </c>
      <c r="H10" s="25">
        <v>16.8</v>
      </c>
      <c r="I10" s="25">
        <v>4.8</v>
      </c>
      <c r="J10" s="25"/>
      <c r="K10" s="34"/>
      <c r="L10" s="31">
        <v>15.6</v>
      </c>
      <c r="M10" s="158">
        <v>3.6</v>
      </c>
      <c r="N10" s="25">
        <v>28</v>
      </c>
      <c r="O10" s="25">
        <v>16.8</v>
      </c>
      <c r="P10" s="25">
        <v>4.8</v>
      </c>
      <c r="Q10" s="25">
        <v>28</v>
      </c>
    </row>
    <row r="11" s="4" customFormat="1" spans="1:17">
      <c r="A11" s="57" t="s">
        <v>64</v>
      </c>
      <c r="B11" s="25" t="s">
        <v>14</v>
      </c>
      <c r="C11" s="25" t="s">
        <v>163</v>
      </c>
      <c r="D11" s="25">
        <v>46</v>
      </c>
      <c r="E11" s="25">
        <v>12.3</v>
      </c>
      <c r="F11" s="25">
        <v>0.5</v>
      </c>
      <c r="G11" s="25">
        <v>46</v>
      </c>
      <c r="H11" s="25">
        <v>12.6</v>
      </c>
      <c r="I11" s="25">
        <v>0.7</v>
      </c>
      <c r="J11" s="25"/>
      <c r="K11" s="34"/>
      <c r="L11" s="25">
        <v>12.3</v>
      </c>
      <c r="M11" s="25">
        <v>0.5</v>
      </c>
      <c r="N11" s="25">
        <v>46</v>
      </c>
      <c r="O11" s="25">
        <v>12.6</v>
      </c>
      <c r="P11" s="25">
        <v>0.7</v>
      </c>
      <c r="Q11" s="25">
        <v>46</v>
      </c>
    </row>
    <row r="12" s="4" customFormat="1" spans="1:17">
      <c r="A12" s="57" t="s">
        <v>72</v>
      </c>
      <c r="B12" s="25" t="s">
        <v>14</v>
      </c>
      <c r="C12" s="25" t="s">
        <v>163</v>
      </c>
      <c r="D12" s="25">
        <v>20</v>
      </c>
      <c r="E12" s="25" t="s">
        <v>179</v>
      </c>
      <c r="F12" s="25" t="s">
        <v>175</v>
      </c>
      <c r="G12" s="25">
        <v>25</v>
      </c>
      <c r="H12" s="159" t="s">
        <v>180</v>
      </c>
      <c r="I12" s="25" t="s">
        <v>175</v>
      </c>
      <c r="J12" s="25"/>
      <c r="K12" s="34"/>
      <c r="L12" s="25">
        <v>8.7</v>
      </c>
      <c r="M12" s="25">
        <v>0.9</v>
      </c>
      <c r="N12" s="25">
        <v>20</v>
      </c>
      <c r="O12" s="159">
        <v>8.5</v>
      </c>
      <c r="P12" s="25">
        <v>0.9</v>
      </c>
      <c r="Q12" s="25">
        <v>25</v>
      </c>
    </row>
    <row r="13" s="4" customFormat="1" spans="1:17">
      <c r="A13" s="58" t="s">
        <v>90</v>
      </c>
      <c r="B13" s="25" t="s">
        <v>14</v>
      </c>
      <c r="C13" s="25" t="s">
        <v>163</v>
      </c>
      <c r="D13" s="25">
        <v>24</v>
      </c>
      <c r="E13" s="25">
        <v>12.38</v>
      </c>
      <c r="F13" s="25">
        <v>2.55</v>
      </c>
      <c r="G13" s="25">
        <v>24</v>
      </c>
      <c r="H13" s="25">
        <v>12.29</v>
      </c>
      <c r="I13" s="25">
        <v>2.03</v>
      </c>
      <c r="J13" s="25"/>
      <c r="K13" s="34"/>
      <c r="L13" s="25">
        <v>12.38</v>
      </c>
      <c r="M13" s="25">
        <v>2.55</v>
      </c>
      <c r="N13" s="25">
        <v>24</v>
      </c>
      <c r="O13" s="25">
        <v>12.29</v>
      </c>
      <c r="P13" s="25">
        <v>2.03</v>
      </c>
      <c r="Q13" s="25">
        <v>24</v>
      </c>
    </row>
    <row r="14" s="4" customFormat="1" spans="1:17">
      <c r="A14" s="26" t="s">
        <v>107</v>
      </c>
      <c r="B14" s="25" t="s">
        <v>14</v>
      </c>
      <c r="C14" s="25" t="s">
        <v>163</v>
      </c>
      <c r="D14" s="25">
        <v>30</v>
      </c>
      <c r="E14" s="25">
        <v>8.69</v>
      </c>
      <c r="F14" s="25">
        <v>1.35</v>
      </c>
      <c r="G14" s="25">
        <v>30</v>
      </c>
      <c r="H14" s="25">
        <v>10.44</v>
      </c>
      <c r="I14" s="25">
        <v>2.11</v>
      </c>
      <c r="J14" s="25"/>
      <c r="K14" s="34"/>
      <c r="L14" s="25">
        <v>8.69</v>
      </c>
      <c r="M14" s="25">
        <v>1.35</v>
      </c>
      <c r="N14" s="25">
        <v>30</v>
      </c>
      <c r="O14" s="25">
        <v>10.44</v>
      </c>
      <c r="P14" s="25">
        <v>2.11</v>
      </c>
      <c r="Q14" s="25">
        <v>30</v>
      </c>
    </row>
    <row r="15" s="61" customFormat="1" spans="1:17">
      <c r="A15" s="59" t="s">
        <v>181</v>
      </c>
      <c r="B15" s="25" t="s">
        <v>14</v>
      </c>
      <c r="C15" s="25" t="s">
        <v>165</v>
      </c>
      <c r="D15" s="25">
        <v>25</v>
      </c>
      <c r="E15" s="31">
        <v>12.64</v>
      </c>
      <c r="F15" s="25">
        <v>1.89</v>
      </c>
      <c r="G15" s="25">
        <v>20</v>
      </c>
      <c r="H15" s="31">
        <v>14.2</v>
      </c>
      <c r="I15" s="25">
        <v>3.08</v>
      </c>
      <c r="J15" s="170"/>
      <c r="K15" s="173"/>
      <c r="L15" s="31">
        <v>12.64</v>
      </c>
      <c r="M15" s="25">
        <v>1.89</v>
      </c>
      <c r="N15" s="25">
        <v>25</v>
      </c>
      <c r="O15" s="31">
        <v>14.2</v>
      </c>
      <c r="P15" s="25">
        <v>3.08</v>
      </c>
      <c r="Q15" s="25">
        <v>20</v>
      </c>
    </row>
    <row r="16" spans="1:17">
      <c r="A16" s="34" t="s">
        <v>169</v>
      </c>
      <c r="B16" s="25" t="s">
        <v>14</v>
      </c>
      <c r="C16" s="28" t="s">
        <v>163</v>
      </c>
      <c r="D16" s="60">
        <v>22</v>
      </c>
      <c r="E16" s="60">
        <v>14.45</v>
      </c>
      <c r="F16" s="60">
        <v>1.41</v>
      </c>
      <c r="G16" s="60">
        <v>40</v>
      </c>
      <c r="H16" s="60">
        <v>16.35</v>
      </c>
      <c r="I16" s="60">
        <v>1.76</v>
      </c>
    </row>
    <row r="17" spans="1:9">
      <c r="A17" s="34" t="s">
        <v>169</v>
      </c>
      <c r="B17" s="25" t="s">
        <v>14</v>
      </c>
      <c r="C17" s="28" t="s">
        <v>165</v>
      </c>
      <c r="D17" s="60">
        <v>22</v>
      </c>
      <c r="E17" s="60">
        <v>14.45</v>
      </c>
      <c r="F17" s="60">
        <v>1.41</v>
      </c>
      <c r="G17" s="60">
        <v>20</v>
      </c>
      <c r="H17" s="60">
        <v>15.65</v>
      </c>
      <c r="I17" s="60">
        <v>1.18</v>
      </c>
    </row>
  </sheetData>
  <mergeCells count="1">
    <mergeCell ref="A1:B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topLeftCell="A6" workbookViewId="0">
      <selection activeCell="A18" sqref="A18:C20"/>
    </sheetView>
  </sheetViews>
  <sheetFormatPr defaultColWidth="9" defaultRowHeight="14"/>
  <cols>
    <col min="1" max="1" width="16.0909090909091" style="26" customWidth="1"/>
    <col min="2" max="2" width="7.54545454545455" style="26" customWidth="1"/>
    <col min="3" max="3" width="10" style="26" customWidth="1"/>
    <col min="4" max="4" width="8.81818181818182" style="26" customWidth="1"/>
    <col min="5" max="5" width="7.36363636363636" style="26" customWidth="1"/>
    <col min="6" max="6" width="6.54545454545455" style="26" customWidth="1"/>
    <col min="7" max="7" width="8.90909090909091" style="26" customWidth="1"/>
    <col min="8" max="8" width="7.45454545454545" style="26" customWidth="1"/>
    <col min="9" max="9" width="6.54545454545455" style="26" customWidth="1"/>
    <col min="10" max="10" width="5.72727272727273" style="26" customWidth="1"/>
    <col min="11" max="11" width="9.36363636363636" style="26"/>
    <col min="12" max="12" width="6.63636363636364" customWidth="1"/>
    <col min="13" max="13" width="6.54545454545455" customWidth="1"/>
    <col min="14" max="14" width="3.54545454545455" style="26" customWidth="1"/>
    <col min="15" max="15" width="6.63636363636364" customWidth="1"/>
    <col min="16" max="16" width="6.54545454545455" customWidth="1"/>
    <col min="17" max="17" width="3.54545454545455" customWidth="1"/>
  </cols>
  <sheetData>
    <row r="1" ht="27" customHeight="1" spans="1:17">
      <c r="A1" s="168" t="s">
        <v>182</v>
      </c>
      <c r="B1" s="168"/>
      <c r="C1" s="48"/>
      <c r="D1" s="48"/>
      <c r="E1" s="48"/>
      <c r="F1" s="48"/>
      <c r="G1" s="48"/>
      <c r="H1" s="48"/>
      <c r="I1" s="48"/>
      <c r="J1" s="48"/>
    </row>
    <row r="2" s="1" customFormat="1" spans="1:17">
      <c r="A2" s="77" t="s">
        <v>1</v>
      </c>
      <c r="B2" s="77" t="s">
        <v>2</v>
      </c>
      <c r="C2" s="77" t="s">
        <v>5</v>
      </c>
      <c r="D2" s="78" t="s">
        <v>155</v>
      </c>
      <c r="E2" s="78" t="s">
        <v>156</v>
      </c>
      <c r="F2" s="78" t="s">
        <v>157</v>
      </c>
      <c r="G2" s="78" t="s">
        <v>158</v>
      </c>
      <c r="H2" s="78" t="s">
        <v>159</v>
      </c>
      <c r="I2" s="78" t="s">
        <v>160</v>
      </c>
      <c r="J2" s="79" t="s">
        <v>161</v>
      </c>
    </row>
    <row r="3" s="34" customFormat="1" spans="1:17">
      <c r="A3" s="44" t="s">
        <v>162</v>
      </c>
      <c r="B3" s="25" t="s">
        <v>14</v>
      </c>
      <c r="C3" s="25" t="s">
        <v>163</v>
      </c>
      <c r="D3" s="25">
        <v>18</v>
      </c>
      <c r="E3" s="25">
        <v>70</v>
      </c>
      <c r="F3" s="25">
        <v>7.9</v>
      </c>
      <c r="G3" s="25">
        <v>36</v>
      </c>
      <c r="H3" s="25">
        <v>60.3</v>
      </c>
      <c r="I3" s="25">
        <v>6.6</v>
      </c>
      <c r="K3" s="25"/>
      <c r="L3" s="25">
        <v>70</v>
      </c>
      <c r="M3" s="25">
        <v>7.9</v>
      </c>
      <c r="N3" s="25">
        <v>18</v>
      </c>
      <c r="O3" s="25">
        <v>60.3</v>
      </c>
      <c r="P3" s="25">
        <v>6.6</v>
      </c>
      <c r="Q3" s="25">
        <v>36</v>
      </c>
    </row>
    <row r="4" s="34" customFormat="1" spans="1:17">
      <c r="A4" s="44" t="s">
        <v>164</v>
      </c>
      <c r="B4" s="25" t="s">
        <v>14</v>
      </c>
      <c r="C4" s="25" t="s">
        <v>165</v>
      </c>
      <c r="D4" s="25">
        <v>18</v>
      </c>
      <c r="E4" s="25">
        <v>70</v>
      </c>
      <c r="F4" s="25">
        <v>7.9</v>
      </c>
      <c r="G4" s="25">
        <v>14</v>
      </c>
      <c r="H4" s="158">
        <v>61</v>
      </c>
      <c r="I4" s="158">
        <v>5</v>
      </c>
      <c r="K4" s="25"/>
      <c r="L4" s="25">
        <v>70</v>
      </c>
      <c r="M4" s="25">
        <v>7.9</v>
      </c>
      <c r="N4" s="25">
        <v>18</v>
      </c>
      <c r="O4" s="158">
        <v>61</v>
      </c>
      <c r="P4" s="158">
        <v>5</v>
      </c>
      <c r="Q4" s="25">
        <v>14</v>
      </c>
    </row>
    <row r="5" s="34" customFormat="1" spans="1:17">
      <c r="A5" s="44" t="s">
        <v>166</v>
      </c>
      <c r="B5" s="25" t="s">
        <v>14</v>
      </c>
      <c r="C5" s="25" t="s">
        <v>163</v>
      </c>
      <c r="D5" s="25">
        <v>25</v>
      </c>
      <c r="E5" s="25">
        <v>81.14</v>
      </c>
      <c r="F5" s="25">
        <v>12.65</v>
      </c>
      <c r="G5" s="25">
        <v>55</v>
      </c>
      <c r="H5" s="25">
        <v>74.1</v>
      </c>
      <c r="I5" s="25">
        <v>8.62</v>
      </c>
      <c r="K5" s="25"/>
      <c r="L5" s="25">
        <v>81.14</v>
      </c>
      <c r="M5" s="25">
        <v>12.65</v>
      </c>
      <c r="N5" s="25">
        <v>25</v>
      </c>
      <c r="O5" s="25">
        <v>74.1</v>
      </c>
      <c r="P5" s="25">
        <v>8.62</v>
      </c>
      <c r="Q5" s="25">
        <v>55</v>
      </c>
    </row>
    <row r="6" s="34" customFormat="1" spans="1:17">
      <c r="A6" s="44" t="s">
        <v>167</v>
      </c>
      <c r="B6" s="25" t="s">
        <v>14</v>
      </c>
      <c r="C6" s="25" t="s">
        <v>165</v>
      </c>
      <c r="D6" s="25">
        <v>25</v>
      </c>
      <c r="E6" s="25">
        <v>81.14</v>
      </c>
      <c r="F6" s="25">
        <v>12.65</v>
      </c>
      <c r="G6" s="25">
        <v>40</v>
      </c>
      <c r="H6" s="31">
        <v>81.62</v>
      </c>
      <c r="I6" s="31">
        <v>8.56</v>
      </c>
      <c r="K6" s="25"/>
      <c r="L6" s="25">
        <v>81.14</v>
      </c>
      <c r="M6" s="25">
        <v>12.65</v>
      </c>
      <c r="N6" s="25">
        <v>25</v>
      </c>
      <c r="O6" s="31">
        <v>81.62</v>
      </c>
      <c r="P6" s="31">
        <v>8.56</v>
      </c>
      <c r="Q6" s="25">
        <v>40</v>
      </c>
    </row>
    <row r="7" s="34" customFormat="1" spans="1:17">
      <c r="A7" s="54" t="s">
        <v>41</v>
      </c>
      <c r="B7" s="25" t="s">
        <v>14</v>
      </c>
      <c r="C7" s="25" t="s">
        <v>163</v>
      </c>
      <c r="D7" s="25">
        <v>35</v>
      </c>
      <c r="E7" s="25">
        <v>43.31</v>
      </c>
      <c r="F7" s="25">
        <v>7.68</v>
      </c>
      <c r="G7" s="25">
        <v>37</v>
      </c>
      <c r="H7" s="25">
        <v>45.66</v>
      </c>
      <c r="I7" s="25">
        <v>8.73</v>
      </c>
      <c r="K7" s="25"/>
      <c r="L7" s="25">
        <v>43.31</v>
      </c>
      <c r="M7" s="25">
        <v>7.68</v>
      </c>
      <c r="N7" s="25">
        <v>35</v>
      </c>
      <c r="O7" s="25">
        <v>45.66</v>
      </c>
      <c r="P7" s="25">
        <v>8.73</v>
      </c>
      <c r="Q7" s="25">
        <v>37</v>
      </c>
    </row>
    <row r="8" s="34" customFormat="1" spans="1:17">
      <c r="A8" s="57" t="s">
        <v>49</v>
      </c>
      <c r="B8" s="25" t="s">
        <v>14</v>
      </c>
      <c r="C8" s="25" t="s">
        <v>163</v>
      </c>
      <c r="D8" s="25">
        <v>20</v>
      </c>
      <c r="E8" s="25">
        <v>48.12</v>
      </c>
      <c r="F8" s="25">
        <v>9.64</v>
      </c>
      <c r="G8" s="25">
        <v>60</v>
      </c>
      <c r="H8" s="25">
        <v>40.22</v>
      </c>
      <c r="I8" s="25">
        <v>10.43</v>
      </c>
      <c r="K8" s="25"/>
      <c r="L8" s="25">
        <v>48.12</v>
      </c>
      <c r="M8" s="25">
        <v>9.64</v>
      </c>
      <c r="N8" s="25">
        <v>20</v>
      </c>
      <c r="O8" s="25">
        <v>40.22</v>
      </c>
      <c r="P8" s="25">
        <v>10.43</v>
      </c>
      <c r="Q8" s="25">
        <v>60</v>
      </c>
    </row>
    <row r="9" s="34" customFormat="1" spans="1:17">
      <c r="A9" s="57" t="s">
        <v>56</v>
      </c>
      <c r="B9" s="25" t="s">
        <v>14</v>
      </c>
      <c r="C9" s="25" t="s">
        <v>163</v>
      </c>
      <c r="D9" s="25">
        <v>28</v>
      </c>
      <c r="E9" s="31">
        <v>57.9</v>
      </c>
      <c r="F9" s="158">
        <v>12</v>
      </c>
      <c r="G9" s="25">
        <v>28</v>
      </c>
      <c r="H9" s="25">
        <v>59.6</v>
      </c>
      <c r="I9" s="25">
        <v>10.6</v>
      </c>
      <c r="K9" s="25"/>
      <c r="L9" s="31">
        <v>57.9</v>
      </c>
      <c r="M9" s="158">
        <v>12</v>
      </c>
      <c r="N9" s="25">
        <v>28</v>
      </c>
      <c r="O9" s="25">
        <v>59.6</v>
      </c>
      <c r="P9" s="25">
        <v>10.6</v>
      </c>
      <c r="Q9" s="25">
        <v>28</v>
      </c>
    </row>
    <row r="10" s="34" customFormat="1" spans="1:17">
      <c r="A10" s="57" t="s">
        <v>64</v>
      </c>
      <c r="B10" s="25" t="s">
        <v>14</v>
      </c>
      <c r="C10" s="25" t="s">
        <v>163</v>
      </c>
      <c r="D10" s="25">
        <v>46</v>
      </c>
      <c r="E10" s="25">
        <v>47.3</v>
      </c>
      <c r="F10" s="25">
        <v>11.4</v>
      </c>
      <c r="G10" s="25">
        <v>46</v>
      </c>
      <c r="H10" s="25">
        <v>39.2</v>
      </c>
      <c r="I10" s="25">
        <v>15.3</v>
      </c>
      <c r="K10" s="25"/>
      <c r="L10" s="25">
        <v>47.3</v>
      </c>
      <c r="M10" s="25">
        <v>11.4</v>
      </c>
      <c r="N10" s="25">
        <v>46</v>
      </c>
      <c r="O10" s="25">
        <v>39.2</v>
      </c>
      <c r="P10" s="25">
        <v>15.3</v>
      </c>
      <c r="Q10" s="25">
        <v>46</v>
      </c>
    </row>
    <row r="11" s="34" customFormat="1" spans="1:17">
      <c r="A11" s="57" t="s">
        <v>72</v>
      </c>
      <c r="B11" s="25" t="s">
        <v>14</v>
      </c>
      <c r="C11" s="25" t="s">
        <v>163</v>
      </c>
      <c r="D11" s="25">
        <v>20</v>
      </c>
      <c r="E11" s="25" t="s">
        <v>183</v>
      </c>
      <c r="F11" s="25" t="s">
        <v>184</v>
      </c>
      <c r="G11" s="25">
        <v>25</v>
      </c>
      <c r="H11" s="25" t="s">
        <v>185</v>
      </c>
      <c r="I11" s="25" t="s">
        <v>186</v>
      </c>
      <c r="K11" s="25"/>
      <c r="L11" s="25">
        <v>74.1</v>
      </c>
      <c r="M11" s="25">
        <v>3.8</v>
      </c>
      <c r="N11" s="25">
        <v>20</v>
      </c>
      <c r="O11" s="25">
        <v>73.1</v>
      </c>
      <c r="P11" s="25">
        <v>5.7</v>
      </c>
      <c r="Q11" s="25">
        <v>25</v>
      </c>
    </row>
    <row r="12" s="34" customFormat="1" spans="1:17">
      <c r="A12" s="57" t="s">
        <v>82</v>
      </c>
      <c r="B12" s="25" t="s">
        <v>14</v>
      </c>
      <c r="C12" s="25" t="s">
        <v>163</v>
      </c>
      <c r="D12" s="25">
        <v>32</v>
      </c>
      <c r="E12" s="25">
        <v>61.68</v>
      </c>
      <c r="F12" s="25">
        <v>9.37</v>
      </c>
      <c r="G12" s="25">
        <v>32</v>
      </c>
      <c r="H12" s="169">
        <v>70.12</v>
      </c>
      <c r="I12" s="25">
        <v>12.25</v>
      </c>
      <c r="K12" s="25"/>
      <c r="L12" s="25">
        <v>61.68</v>
      </c>
      <c r="M12" s="25">
        <v>9.37</v>
      </c>
      <c r="N12" s="25">
        <v>32</v>
      </c>
      <c r="O12" s="169">
        <v>70.12</v>
      </c>
      <c r="P12" s="25">
        <v>12.25</v>
      </c>
      <c r="Q12" s="25">
        <v>32</v>
      </c>
    </row>
    <row r="13" s="34" customFormat="1" spans="1:17">
      <c r="A13" s="58" t="s">
        <v>90</v>
      </c>
      <c r="B13" s="25" t="s">
        <v>14</v>
      </c>
      <c r="C13" s="25" t="s">
        <v>163</v>
      </c>
      <c r="D13" s="25">
        <v>24</v>
      </c>
      <c r="E13" s="25">
        <v>39.25</v>
      </c>
      <c r="F13" s="25">
        <v>8.28</v>
      </c>
      <c r="G13" s="25">
        <v>24</v>
      </c>
      <c r="H13" s="25">
        <v>27</v>
      </c>
      <c r="I13" s="25">
        <v>6.21</v>
      </c>
      <c r="K13" s="25"/>
      <c r="L13" s="25">
        <v>39.25</v>
      </c>
      <c r="M13" s="25">
        <v>8.28</v>
      </c>
      <c r="N13" s="25">
        <v>24</v>
      </c>
      <c r="O13" s="25">
        <v>27</v>
      </c>
      <c r="P13" s="25">
        <v>6.21</v>
      </c>
      <c r="Q13" s="25">
        <v>24</v>
      </c>
    </row>
    <row r="14" s="34" customFormat="1" spans="1:17">
      <c r="A14" s="58" t="s">
        <v>168</v>
      </c>
      <c r="B14" s="25" t="s">
        <v>14</v>
      </c>
      <c r="C14" s="25" t="s">
        <v>163</v>
      </c>
      <c r="D14" s="25">
        <v>20</v>
      </c>
      <c r="E14" s="25">
        <v>55.9</v>
      </c>
      <c r="F14" s="25">
        <v>8.2</v>
      </c>
      <c r="G14" s="25">
        <v>20</v>
      </c>
      <c r="H14" s="25">
        <v>45.4</v>
      </c>
      <c r="I14" s="25">
        <v>7.9</v>
      </c>
      <c r="K14" s="25"/>
      <c r="L14" s="25">
        <v>55.9</v>
      </c>
      <c r="M14" s="25">
        <v>8.2</v>
      </c>
      <c r="N14" s="25">
        <v>20</v>
      </c>
      <c r="O14" s="25">
        <v>45.4</v>
      </c>
      <c r="P14" s="25">
        <v>7.9</v>
      </c>
      <c r="Q14" s="25">
        <v>20</v>
      </c>
    </row>
    <row r="15" s="34" customFormat="1" spans="1:17">
      <c r="A15" s="45" t="s">
        <v>107</v>
      </c>
      <c r="B15" s="25" t="s">
        <v>14</v>
      </c>
      <c r="C15" s="73" t="s">
        <v>163</v>
      </c>
      <c r="D15" s="73">
        <v>30</v>
      </c>
      <c r="E15" s="73">
        <v>45.65</v>
      </c>
      <c r="F15" s="73">
        <v>5.31</v>
      </c>
      <c r="G15" s="73">
        <v>30</v>
      </c>
      <c r="H15" s="73">
        <v>60.35</v>
      </c>
      <c r="I15" s="73">
        <v>5.23</v>
      </c>
      <c r="K15" s="73"/>
      <c r="L15" s="73">
        <v>45.65</v>
      </c>
      <c r="M15" s="73">
        <v>5.31</v>
      </c>
      <c r="N15" s="73">
        <v>30</v>
      </c>
      <c r="O15" s="73">
        <v>60.35</v>
      </c>
      <c r="P15" s="73">
        <v>5.23</v>
      </c>
      <c r="Q15" s="73">
        <v>30</v>
      </c>
    </row>
    <row r="16" s="60" customFormat="1" spans="1:17">
      <c r="A16" s="81" t="s">
        <v>115</v>
      </c>
      <c r="B16" s="16" t="s">
        <v>14</v>
      </c>
      <c r="C16" s="16" t="s">
        <v>165</v>
      </c>
      <c r="D16" s="16">
        <v>16</v>
      </c>
      <c r="E16" s="16">
        <v>111.6</v>
      </c>
      <c r="F16" s="16">
        <v>15.9</v>
      </c>
      <c r="G16" s="16">
        <v>19</v>
      </c>
      <c r="H16" s="16">
        <v>98.9</v>
      </c>
      <c r="I16" s="16">
        <v>15.9</v>
      </c>
      <c r="J16" s="170"/>
      <c r="K16" s="25"/>
      <c r="L16" s="25">
        <v>111.6</v>
      </c>
      <c r="M16" s="25">
        <v>15.9</v>
      </c>
      <c r="N16" s="25">
        <v>16</v>
      </c>
      <c r="O16" s="25">
        <v>98.9</v>
      </c>
      <c r="P16" s="25">
        <v>15.9</v>
      </c>
      <c r="Q16" s="25">
        <v>19</v>
      </c>
    </row>
    <row r="17" s="60" customFormat="1" spans="1:17">
      <c r="A17" s="58" t="s">
        <v>181</v>
      </c>
      <c r="B17" s="16" t="s">
        <v>14</v>
      </c>
      <c r="C17" s="16" t="s">
        <v>165</v>
      </c>
      <c r="D17" s="16">
        <v>25</v>
      </c>
      <c r="E17" s="17">
        <v>61.2</v>
      </c>
      <c r="F17" s="16">
        <v>14.66</v>
      </c>
      <c r="G17" s="16">
        <v>20</v>
      </c>
      <c r="H17" s="17">
        <v>66.6</v>
      </c>
      <c r="I17" s="16">
        <v>10.46</v>
      </c>
      <c r="J17" s="170"/>
      <c r="K17" s="25"/>
      <c r="L17" s="31">
        <v>61.2</v>
      </c>
      <c r="M17" s="25">
        <v>14.66</v>
      </c>
      <c r="N17" s="25">
        <v>25</v>
      </c>
      <c r="O17" s="31">
        <v>66.6</v>
      </c>
      <c r="P17" s="25">
        <v>10.46</v>
      </c>
      <c r="Q17" s="25">
        <v>20</v>
      </c>
    </row>
    <row r="18" spans="1:17">
      <c r="A18" s="16" t="s">
        <v>187</v>
      </c>
      <c r="B18" s="16" t="s">
        <v>14</v>
      </c>
      <c r="C18" s="42" t="s">
        <v>163</v>
      </c>
      <c r="D18" s="16">
        <v>40</v>
      </c>
      <c r="E18" s="16">
        <v>63.3</v>
      </c>
      <c r="F18" s="16">
        <v>14.5</v>
      </c>
      <c r="G18" s="16">
        <v>43</v>
      </c>
      <c r="H18" s="16">
        <v>62.9</v>
      </c>
      <c r="I18" s="16">
        <v>15.8</v>
      </c>
    </row>
    <row r="19" spans="1:17">
      <c r="A19" s="16" t="s">
        <v>169</v>
      </c>
      <c r="B19" s="16" t="s">
        <v>14</v>
      </c>
      <c r="C19" s="42" t="s">
        <v>163</v>
      </c>
      <c r="D19" s="16">
        <v>22</v>
      </c>
      <c r="E19" s="16">
        <v>70.45</v>
      </c>
      <c r="F19" s="16">
        <v>6.879</v>
      </c>
      <c r="G19" s="16">
        <v>40</v>
      </c>
      <c r="H19" s="16">
        <v>60</v>
      </c>
      <c r="I19" s="16">
        <v>6.58</v>
      </c>
    </row>
    <row r="20" spans="1:17">
      <c r="A20" s="16" t="s">
        <v>169</v>
      </c>
      <c r="B20" s="16" t="s">
        <v>14</v>
      </c>
      <c r="C20" s="42" t="s">
        <v>165</v>
      </c>
      <c r="D20" s="16">
        <v>22</v>
      </c>
      <c r="E20" s="16">
        <v>70.45</v>
      </c>
      <c r="F20" s="16">
        <v>6.879</v>
      </c>
      <c r="G20" s="16">
        <v>20</v>
      </c>
      <c r="H20" s="16">
        <v>58.7</v>
      </c>
      <c r="I20" s="16">
        <v>5.89</v>
      </c>
    </row>
  </sheetData>
  <mergeCells count="1">
    <mergeCell ref="A1:B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opLeftCell="A7" workbookViewId="0">
      <selection activeCell="B18" sqref="B18:D18"/>
    </sheetView>
  </sheetViews>
  <sheetFormatPr defaultColWidth="9" defaultRowHeight="14" outlineLevelCol="5"/>
  <cols>
    <col min="1" max="1" width="17.1818181818182" style="1" customWidth="1"/>
    <col min="2" max="2" width="24.5454545454545" style="1" customWidth="1"/>
    <col min="3" max="3" width="9" style="1"/>
    <col min="4" max="4" width="25.2727272727273" style="1" customWidth="1"/>
    <col min="5" max="5" width="28.4545454545455" style="1" customWidth="1"/>
    <col min="6" max="6" width="23.6363636363636" style="1" customWidth="1"/>
    <col min="7" max="8" width="9" style="1"/>
  </cols>
  <sheetData>
    <row r="1" spans="1:6">
      <c r="A1" s="23" t="s">
        <v>41</v>
      </c>
      <c r="B1" s="63" t="s">
        <v>14</v>
      </c>
    </row>
    <row r="2" spans="1:6">
      <c r="B2" s="1" t="s">
        <v>188</v>
      </c>
      <c r="C2" s="1" t="s">
        <v>189</v>
      </c>
      <c r="D2" s="1" t="s">
        <v>190</v>
      </c>
      <c r="E2" s="1" t="s">
        <v>191</v>
      </c>
      <c r="F2" s="1" t="s">
        <v>192</v>
      </c>
    </row>
    <row r="3" spans="1:6">
      <c r="A3" s="1" t="s">
        <v>17</v>
      </c>
      <c r="B3" s="1">
        <v>20</v>
      </c>
      <c r="C3" s="1">
        <v>13</v>
      </c>
      <c r="D3" s="1">
        <v>2</v>
      </c>
      <c r="E3" s="1">
        <v>35</v>
      </c>
      <c r="F3" s="1">
        <f>(B3+C3)/E3</f>
        <v>0.942857142857143</v>
      </c>
    </row>
    <row r="4" spans="1:6">
      <c r="A4" s="1" t="s">
        <v>18</v>
      </c>
      <c r="B4" s="1">
        <v>15</v>
      </c>
      <c r="C4" s="1">
        <v>14</v>
      </c>
      <c r="D4" s="1">
        <v>8</v>
      </c>
      <c r="E4" s="1">
        <v>37</v>
      </c>
      <c r="F4" s="1">
        <f>(B4+C4)/E4</f>
        <v>0.783783783783784</v>
      </c>
    </row>
    <row r="7" spans="1:6">
      <c r="A7" s="151" t="s">
        <v>193</v>
      </c>
      <c r="B7" s="63" t="s">
        <v>14</v>
      </c>
    </row>
    <row r="8" spans="1:6">
      <c r="B8" s="152" t="s">
        <v>194</v>
      </c>
      <c r="C8" s="152" t="s">
        <v>191</v>
      </c>
      <c r="D8" s="152" t="s">
        <v>192</v>
      </c>
    </row>
    <row r="9" spans="1:6">
      <c r="A9" s="1" t="s">
        <v>17</v>
      </c>
      <c r="B9" s="1">
        <v>19</v>
      </c>
      <c r="C9" s="1">
        <v>20</v>
      </c>
      <c r="D9" s="1">
        <f>(B9)/C9</f>
        <v>0.95</v>
      </c>
    </row>
    <row r="10" spans="1:6">
      <c r="A10" s="1" t="s">
        <v>18</v>
      </c>
      <c r="B10" s="1">
        <v>59</v>
      </c>
      <c r="C10" s="1">
        <v>60</v>
      </c>
      <c r="D10" s="1">
        <f>(B10)/C10</f>
        <v>0.983333333333333</v>
      </c>
    </row>
    <row r="12" spans="1:6">
      <c r="A12" s="151" t="s">
        <v>195</v>
      </c>
      <c r="B12" s="63" t="s">
        <v>14</v>
      </c>
    </row>
    <row r="13" spans="1:6">
      <c r="B13" s="1" t="s">
        <v>188</v>
      </c>
      <c r="C13" s="1" t="s">
        <v>189</v>
      </c>
      <c r="D13" s="1" t="s">
        <v>196</v>
      </c>
      <c r="E13" s="152" t="s">
        <v>192</v>
      </c>
    </row>
    <row r="14" spans="1:6">
      <c r="A14" s="1" t="s">
        <v>17</v>
      </c>
      <c r="B14" s="1">
        <v>18</v>
      </c>
      <c r="C14" s="1">
        <v>10</v>
      </c>
      <c r="D14" s="1">
        <v>28</v>
      </c>
      <c r="E14" s="1">
        <f>(C14+B14)/D14</f>
        <v>1</v>
      </c>
    </row>
    <row r="15" spans="1:6">
      <c r="A15" s="1" t="s">
        <v>18</v>
      </c>
      <c r="B15" s="1">
        <v>19</v>
      </c>
      <c r="C15" s="1">
        <v>9</v>
      </c>
      <c r="D15" s="1">
        <v>28</v>
      </c>
      <c r="E15" s="1">
        <f>(C15+B15)/D15</f>
        <v>1</v>
      </c>
    </row>
    <row r="17" spans="1:4">
      <c r="A17" s="151" t="s">
        <v>197</v>
      </c>
      <c r="B17" s="63" t="s">
        <v>14</v>
      </c>
    </row>
    <row r="18" spans="1:4">
      <c r="B18" s="152" t="s">
        <v>194</v>
      </c>
      <c r="C18" s="152" t="s">
        <v>191</v>
      </c>
      <c r="D18" s="152" t="s">
        <v>192</v>
      </c>
    </row>
    <row r="19" spans="1:4">
      <c r="A19" s="1" t="s">
        <v>17</v>
      </c>
      <c r="B19" s="1">
        <v>41</v>
      </c>
      <c r="C19" s="1">
        <v>46</v>
      </c>
      <c r="D19" s="1">
        <f t="shared" ref="D19:D25" si="0">(B19)/C19</f>
        <v>0.891304347826087</v>
      </c>
    </row>
    <row r="20" spans="1:4">
      <c r="A20" s="1" t="s">
        <v>18</v>
      </c>
      <c r="B20" s="1">
        <v>40</v>
      </c>
      <c r="C20" s="1">
        <v>46</v>
      </c>
      <c r="D20" s="1">
        <f t="shared" si="0"/>
        <v>0.869565217391304</v>
      </c>
    </row>
    <row r="22" spans="1:4">
      <c r="A22" s="15" t="s">
        <v>168</v>
      </c>
      <c r="B22" s="63" t="s">
        <v>14</v>
      </c>
    </row>
    <row r="23" spans="1:4">
      <c r="B23" s="152" t="s">
        <v>194</v>
      </c>
      <c r="C23" s="152" t="s">
        <v>191</v>
      </c>
      <c r="D23" s="152" t="s">
        <v>192</v>
      </c>
    </row>
    <row r="24" spans="1:4">
      <c r="A24" s="1" t="s">
        <v>17</v>
      </c>
      <c r="B24" s="1">
        <v>19</v>
      </c>
      <c r="C24" s="1">
        <v>20</v>
      </c>
      <c r="D24" s="1">
        <f t="shared" si="0"/>
        <v>0.95</v>
      </c>
    </row>
    <row r="25" spans="1:4">
      <c r="A25" s="1" t="s">
        <v>18</v>
      </c>
      <c r="B25" s="1">
        <v>18</v>
      </c>
      <c r="C25" s="1">
        <v>20</v>
      </c>
      <c r="D25" s="1">
        <f t="shared" si="0"/>
        <v>0.9</v>
      </c>
    </row>
    <row r="27" spans="1:4">
      <c r="A27" s="165" t="s">
        <v>198</v>
      </c>
      <c r="B27" s="63" t="s">
        <v>14</v>
      </c>
    </row>
    <row r="28" spans="1:4">
      <c r="B28" s="152" t="s">
        <v>194</v>
      </c>
      <c r="C28" s="152" t="s">
        <v>191</v>
      </c>
      <c r="D28" s="152" t="s">
        <v>192</v>
      </c>
    </row>
    <row r="29" spans="1:4">
      <c r="A29" s="1" t="s">
        <v>17</v>
      </c>
      <c r="B29" s="1">
        <v>29</v>
      </c>
      <c r="C29" s="1">
        <v>30</v>
      </c>
      <c r="D29" s="1">
        <f t="shared" ref="D29:D35" si="1">(B29)/C29</f>
        <v>0.966666666666667</v>
      </c>
    </row>
    <row r="30" spans="1:4">
      <c r="A30" s="1" t="s">
        <v>18</v>
      </c>
      <c r="B30" s="1">
        <v>22</v>
      </c>
      <c r="C30" s="1">
        <v>30</v>
      </c>
      <c r="D30" s="1">
        <f t="shared" si="1"/>
        <v>0.733333333333333</v>
      </c>
    </row>
    <row r="32" spans="1:4">
      <c r="A32" s="166" t="s">
        <v>199</v>
      </c>
      <c r="B32" s="63" t="s">
        <v>14</v>
      </c>
    </row>
    <row r="33" spans="1:4">
      <c r="B33" s="152" t="s">
        <v>194</v>
      </c>
      <c r="C33" s="152" t="s">
        <v>191</v>
      </c>
      <c r="D33" s="152" t="s">
        <v>192</v>
      </c>
    </row>
    <row r="34" spans="1:4">
      <c r="A34" s="1" t="s">
        <v>17</v>
      </c>
      <c r="B34" s="1">
        <v>16</v>
      </c>
      <c r="C34" s="1">
        <v>16</v>
      </c>
      <c r="D34" s="1">
        <f t="shared" si="1"/>
        <v>1</v>
      </c>
    </row>
    <row r="35" spans="1:4">
      <c r="A35" s="1" t="s">
        <v>19</v>
      </c>
      <c r="B35" s="1">
        <v>18</v>
      </c>
      <c r="C35" s="1">
        <v>19</v>
      </c>
      <c r="D35" s="1">
        <f t="shared" si="1"/>
        <v>0.947368421052632</v>
      </c>
    </row>
    <row r="37" spans="1:4">
      <c r="A37" s="167" t="s">
        <v>200</v>
      </c>
      <c r="B37" s="63" t="s">
        <v>14</v>
      </c>
    </row>
    <row r="38" spans="1:4">
      <c r="B38" s="152" t="s">
        <v>194</v>
      </c>
      <c r="C38" s="152" t="s">
        <v>191</v>
      </c>
      <c r="D38" s="152" t="s">
        <v>192</v>
      </c>
    </row>
    <row r="39" spans="1:4">
      <c r="A39" s="1" t="s">
        <v>17</v>
      </c>
      <c r="B39" s="1">
        <v>22</v>
      </c>
      <c r="C39" s="1">
        <v>25</v>
      </c>
      <c r="D39" s="1">
        <f>(B39)/C39</f>
        <v>0.88</v>
      </c>
    </row>
    <row r="40" spans="1:4">
      <c r="A40" s="1" t="s">
        <v>19</v>
      </c>
      <c r="B40" s="1">
        <v>18</v>
      </c>
      <c r="C40" s="1">
        <v>20</v>
      </c>
      <c r="D40" s="1">
        <f>(B40)/C40</f>
        <v>0.9</v>
      </c>
    </row>
  </sheetData>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zoomScale="85" zoomScaleNormal="85" workbookViewId="0">
      <selection activeCell="A13" sqref="A13:C15"/>
    </sheetView>
  </sheetViews>
  <sheetFormatPr defaultColWidth="9" defaultRowHeight="14"/>
  <cols>
    <col min="1" max="1" width="13.4545454545455" customWidth="1"/>
    <col min="12" max="12" width="6.63636363636364" customWidth="1"/>
    <col min="13" max="13" width="5.54545454545455" customWidth="1"/>
    <col min="14" max="14" width="3.54545454545455" customWidth="1"/>
    <col min="15" max="15" width="7" customWidth="1"/>
    <col min="16" max="16" width="6.09090909090909" customWidth="1"/>
    <col min="17" max="17" width="3.54545454545455" customWidth="1"/>
    <col min="19" max="19" width="17.5454545454545"/>
    <col min="22" max="22" width="17.5454545454545"/>
  </cols>
  <sheetData>
    <row r="1" spans="1:22">
      <c r="A1" s="160" t="s">
        <v>201</v>
      </c>
      <c r="B1" s="161"/>
      <c r="C1" s="4"/>
      <c r="D1" s="4"/>
      <c r="E1" s="4"/>
      <c r="F1" s="4"/>
      <c r="G1" s="4"/>
      <c r="H1" s="4"/>
      <c r="I1" s="4"/>
      <c r="J1" s="4"/>
    </row>
    <row r="2" spans="1:22">
      <c r="A2" s="155" t="s">
        <v>1</v>
      </c>
      <c r="B2" s="155" t="s">
        <v>2</v>
      </c>
      <c r="C2" s="155" t="s">
        <v>178</v>
      </c>
      <c r="D2" s="156" t="s">
        <v>155</v>
      </c>
      <c r="E2" s="156" t="s">
        <v>156</v>
      </c>
      <c r="F2" s="156" t="s">
        <v>157</v>
      </c>
      <c r="G2" s="156" t="s">
        <v>158</v>
      </c>
      <c r="H2" s="156" t="s">
        <v>159</v>
      </c>
      <c r="I2" s="156" t="s">
        <v>160</v>
      </c>
      <c r="J2" s="157" t="s">
        <v>161</v>
      </c>
    </row>
    <row r="3" s="74" customFormat="1" ht="13" spans="1:22">
      <c r="A3" s="44" t="s">
        <v>166</v>
      </c>
      <c r="B3" s="63" t="s">
        <v>14</v>
      </c>
      <c r="C3" s="42" t="s">
        <v>163</v>
      </c>
      <c r="D3" s="42">
        <v>25</v>
      </c>
      <c r="E3" s="16">
        <v>17.21</v>
      </c>
      <c r="F3" s="16">
        <v>2.27</v>
      </c>
      <c r="G3" s="16">
        <v>55</v>
      </c>
      <c r="H3" s="16">
        <v>17.37</v>
      </c>
      <c r="I3" s="16">
        <v>2.38</v>
      </c>
      <c r="J3" s="45"/>
      <c r="K3" s="42"/>
      <c r="L3" s="16">
        <v>17.21</v>
      </c>
      <c r="M3" s="16">
        <v>2.27</v>
      </c>
      <c r="N3" s="42">
        <v>25</v>
      </c>
      <c r="O3" s="16">
        <v>17.37</v>
      </c>
      <c r="P3" s="16">
        <v>2.38</v>
      </c>
      <c r="Q3" s="16">
        <v>55</v>
      </c>
    </row>
    <row r="4" s="74" customFormat="1" ht="13" spans="1:22">
      <c r="A4" s="44" t="s">
        <v>167</v>
      </c>
      <c r="B4" s="63" t="s">
        <v>14</v>
      </c>
      <c r="C4" s="42" t="s">
        <v>165</v>
      </c>
      <c r="D4" s="42">
        <v>25</v>
      </c>
      <c r="E4" s="16">
        <v>17.21</v>
      </c>
      <c r="F4" s="16">
        <v>2.27</v>
      </c>
      <c r="G4" s="16">
        <v>40</v>
      </c>
      <c r="H4" s="17">
        <v>17.84</v>
      </c>
      <c r="I4" s="17">
        <v>2.58</v>
      </c>
      <c r="J4" s="45"/>
      <c r="K4" s="42"/>
      <c r="L4" s="16">
        <v>17.21</v>
      </c>
      <c r="M4" s="16">
        <v>2.27</v>
      </c>
      <c r="N4" s="42">
        <v>25</v>
      </c>
      <c r="O4" s="17">
        <v>17.84</v>
      </c>
      <c r="P4" s="17">
        <v>2.58</v>
      </c>
      <c r="Q4" s="16">
        <v>40</v>
      </c>
      <c r="R4" s="162"/>
      <c r="S4" s="163"/>
      <c r="U4" s="162"/>
      <c r="V4" s="163"/>
    </row>
    <row r="5" s="74" customFormat="1" ht="13" spans="1:22">
      <c r="A5" s="44" t="s">
        <v>41</v>
      </c>
      <c r="B5" s="63" t="s">
        <v>14</v>
      </c>
      <c r="C5" s="42" t="s">
        <v>163</v>
      </c>
      <c r="D5" s="16">
        <v>35</v>
      </c>
      <c r="E5" s="16">
        <v>12.99</v>
      </c>
      <c r="F5" s="16">
        <v>3.21</v>
      </c>
      <c r="G5" s="16">
        <v>37</v>
      </c>
      <c r="H5" s="16">
        <v>13.41</v>
      </c>
      <c r="I5" s="16">
        <v>2.93</v>
      </c>
      <c r="J5" s="45"/>
      <c r="K5" s="16"/>
      <c r="L5" s="16">
        <v>12.99</v>
      </c>
      <c r="M5" s="16">
        <v>3.21</v>
      </c>
      <c r="N5" s="16">
        <v>35</v>
      </c>
      <c r="O5" s="16">
        <v>13.41</v>
      </c>
      <c r="P5" s="16">
        <v>2.93</v>
      </c>
      <c r="Q5" s="16">
        <v>37</v>
      </c>
    </row>
    <row r="6" s="74" customFormat="1" ht="13" spans="1:22">
      <c r="A6" s="81" t="s">
        <v>49</v>
      </c>
      <c r="B6" s="63" t="s">
        <v>14</v>
      </c>
      <c r="C6" s="42" t="s">
        <v>163</v>
      </c>
      <c r="D6" s="16">
        <v>20</v>
      </c>
      <c r="E6" s="16">
        <v>4.37</v>
      </c>
      <c r="F6" s="16">
        <v>1.33</v>
      </c>
      <c r="G6" s="16">
        <v>60</v>
      </c>
      <c r="H6" s="16">
        <v>4.61</v>
      </c>
      <c r="I6" s="16">
        <v>1.53</v>
      </c>
      <c r="J6" s="45"/>
      <c r="K6" s="16"/>
      <c r="L6" s="16">
        <v>4.37</v>
      </c>
      <c r="M6" s="16">
        <v>1.33</v>
      </c>
      <c r="N6" s="16">
        <v>20</v>
      </c>
      <c r="O6" s="16">
        <v>4.61</v>
      </c>
      <c r="P6" s="16">
        <v>1.53</v>
      </c>
      <c r="Q6" s="16">
        <v>60</v>
      </c>
    </row>
    <row r="7" s="74" customFormat="1" ht="13" spans="1:22">
      <c r="A7" s="81" t="s">
        <v>64</v>
      </c>
      <c r="B7" s="63" t="s">
        <v>14</v>
      </c>
      <c r="C7" s="42" t="s">
        <v>163</v>
      </c>
      <c r="D7" s="16">
        <v>46</v>
      </c>
      <c r="E7" s="16">
        <v>4.2</v>
      </c>
      <c r="F7" s="16">
        <v>1.6</v>
      </c>
      <c r="G7" s="16">
        <v>46</v>
      </c>
      <c r="H7" s="16">
        <v>4.6</v>
      </c>
      <c r="I7" s="16">
        <v>2.1</v>
      </c>
      <c r="J7" s="45"/>
      <c r="K7" s="16"/>
      <c r="L7" s="16">
        <v>4.2</v>
      </c>
      <c r="M7" s="16">
        <v>1.6</v>
      </c>
      <c r="N7" s="16">
        <v>46</v>
      </c>
      <c r="O7" s="16">
        <v>4.6</v>
      </c>
      <c r="P7" s="16">
        <v>2.1</v>
      </c>
      <c r="Q7" s="16">
        <v>46</v>
      </c>
    </row>
    <row r="8" s="74" customFormat="1" ht="13" spans="1:22">
      <c r="A8" s="81" t="s">
        <v>82</v>
      </c>
      <c r="B8" s="63" t="s">
        <v>14</v>
      </c>
      <c r="C8" s="42" t="s">
        <v>163</v>
      </c>
      <c r="D8" s="16">
        <v>32</v>
      </c>
      <c r="E8" s="45">
        <v>10.67</v>
      </c>
      <c r="F8" s="16">
        <v>2.42</v>
      </c>
      <c r="G8" s="16">
        <v>32</v>
      </c>
      <c r="H8" s="45">
        <v>13.26</v>
      </c>
      <c r="I8" s="16">
        <v>2.86</v>
      </c>
      <c r="J8" s="45"/>
      <c r="K8" s="16"/>
      <c r="L8" s="45">
        <v>10.67</v>
      </c>
      <c r="M8" s="16">
        <v>2.42</v>
      </c>
      <c r="N8" s="16">
        <v>32</v>
      </c>
      <c r="O8" s="45">
        <v>13.26</v>
      </c>
      <c r="P8" s="16">
        <v>2.86</v>
      </c>
      <c r="Q8" s="16">
        <v>32</v>
      </c>
    </row>
    <row r="9" s="74" customFormat="1" ht="13" spans="1:22">
      <c r="A9" s="58" t="s">
        <v>90</v>
      </c>
      <c r="B9" s="63" t="s">
        <v>14</v>
      </c>
      <c r="C9" s="42" t="s">
        <v>163</v>
      </c>
      <c r="D9" s="16">
        <v>24</v>
      </c>
      <c r="E9" s="16">
        <v>9.88</v>
      </c>
      <c r="F9" s="16">
        <v>0.48</v>
      </c>
      <c r="G9" s="16">
        <v>24</v>
      </c>
      <c r="H9" s="16">
        <v>9.71</v>
      </c>
      <c r="I9" s="16">
        <v>0.32</v>
      </c>
      <c r="J9" s="45"/>
      <c r="K9" s="16"/>
      <c r="L9" s="16">
        <v>9.88</v>
      </c>
      <c r="M9" s="16">
        <v>0.48</v>
      </c>
      <c r="N9" s="16">
        <v>24</v>
      </c>
      <c r="O9" s="16">
        <v>9.71</v>
      </c>
      <c r="P9" s="16">
        <v>0.32</v>
      </c>
      <c r="Q9" s="16">
        <v>24</v>
      </c>
    </row>
    <row r="10" s="74" customFormat="1" ht="13" spans="1:22">
      <c r="A10" s="58" t="s">
        <v>168</v>
      </c>
      <c r="B10" s="63" t="s">
        <v>14</v>
      </c>
      <c r="C10" s="42" t="s">
        <v>163</v>
      </c>
      <c r="D10" s="16">
        <v>20</v>
      </c>
      <c r="E10" s="16">
        <v>10.2</v>
      </c>
      <c r="F10" s="16">
        <v>2.3</v>
      </c>
      <c r="G10" s="16">
        <v>20</v>
      </c>
      <c r="H10" s="16">
        <v>9.7</v>
      </c>
      <c r="I10" s="16">
        <v>2.3</v>
      </c>
      <c r="J10" s="45"/>
      <c r="K10" s="16"/>
      <c r="L10" s="16">
        <v>10.2</v>
      </c>
      <c r="M10" s="16">
        <v>2.3</v>
      </c>
      <c r="N10" s="16">
        <v>20</v>
      </c>
      <c r="O10" s="16">
        <v>9.7</v>
      </c>
      <c r="P10" s="16">
        <v>2.3</v>
      </c>
      <c r="Q10" s="16">
        <v>20</v>
      </c>
    </row>
    <row r="11" s="67" customFormat="1" spans="1:22">
      <c r="A11" s="81" t="s">
        <v>115</v>
      </c>
      <c r="B11" s="63" t="s">
        <v>14</v>
      </c>
      <c r="C11" s="42" t="s">
        <v>165</v>
      </c>
      <c r="D11" s="16">
        <v>16</v>
      </c>
      <c r="E11" s="16">
        <v>9.9</v>
      </c>
      <c r="F11" s="16">
        <v>1.4</v>
      </c>
      <c r="G11" s="16">
        <v>19</v>
      </c>
      <c r="H11" s="16">
        <v>10.2</v>
      </c>
      <c r="I11" s="16">
        <v>1.7</v>
      </c>
      <c r="J11" s="45"/>
      <c r="K11" s="16"/>
      <c r="L11" s="16">
        <v>9.9</v>
      </c>
      <c r="M11" s="16">
        <v>1.4</v>
      </c>
      <c r="N11" s="16">
        <v>16</v>
      </c>
      <c r="O11" s="16">
        <v>10.2</v>
      </c>
      <c r="P11" s="16">
        <v>1.7</v>
      </c>
      <c r="Q11" s="16">
        <v>19</v>
      </c>
    </row>
    <row r="12" s="105" customFormat="1" ht="15" customHeight="1" spans="1:22">
      <c r="A12" s="83" t="s">
        <v>202</v>
      </c>
      <c r="B12" s="63" t="s">
        <v>14</v>
      </c>
      <c r="C12" s="42" t="s">
        <v>165</v>
      </c>
      <c r="D12" s="16">
        <v>25</v>
      </c>
      <c r="E12" s="17">
        <v>11.24</v>
      </c>
      <c r="F12" s="16">
        <v>3.22</v>
      </c>
      <c r="G12" s="16">
        <v>20</v>
      </c>
      <c r="H12" s="17">
        <v>11.4</v>
      </c>
      <c r="I12" s="16">
        <v>3.34</v>
      </c>
      <c r="J12" s="164"/>
      <c r="K12" s="16"/>
      <c r="L12" s="17">
        <v>11.24</v>
      </c>
      <c r="M12" s="16">
        <v>3.22</v>
      </c>
      <c r="N12" s="16">
        <v>25</v>
      </c>
      <c r="O12" s="17">
        <v>11.4</v>
      </c>
      <c r="P12" s="16">
        <v>3.34</v>
      </c>
      <c r="Q12" s="16">
        <v>20</v>
      </c>
    </row>
    <row r="13" spans="1:22">
      <c r="A13" s="16" t="s">
        <v>187</v>
      </c>
      <c r="B13" s="16" t="s">
        <v>14</v>
      </c>
      <c r="C13" s="42" t="s">
        <v>163</v>
      </c>
      <c r="D13" s="103">
        <v>40</v>
      </c>
      <c r="E13" s="103">
        <v>9.5</v>
      </c>
      <c r="F13" s="103">
        <v>2.8</v>
      </c>
      <c r="G13" s="103">
        <v>43</v>
      </c>
      <c r="H13" s="103">
        <v>10.2</v>
      </c>
      <c r="I13" s="103">
        <v>2.6</v>
      </c>
    </row>
    <row r="14" spans="1:22">
      <c r="A14" s="16" t="s">
        <v>169</v>
      </c>
      <c r="B14" s="16" t="s">
        <v>14</v>
      </c>
      <c r="C14" s="42" t="s">
        <v>163</v>
      </c>
      <c r="D14" s="103">
        <v>22</v>
      </c>
      <c r="E14" s="103">
        <v>8.14</v>
      </c>
      <c r="F14" s="103">
        <v>1.21</v>
      </c>
      <c r="G14" s="103">
        <v>40</v>
      </c>
      <c r="H14" s="103">
        <v>13.2</v>
      </c>
      <c r="I14" s="103">
        <v>3.24</v>
      </c>
    </row>
    <row r="15" spans="1:22">
      <c r="A15" s="16" t="s">
        <v>169</v>
      </c>
      <c r="B15" s="16" t="s">
        <v>14</v>
      </c>
      <c r="C15" s="42" t="s">
        <v>165</v>
      </c>
      <c r="D15" s="103">
        <v>22</v>
      </c>
      <c r="E15" s="103">
        <v>8.14</v>
      </c>
      <c r="F15" s="103">
        <v>1.21</v>
      </c>
      <c r="G15" s="103">
        <v>20</v>
      </c>
      <c r="H15" s="103">
        <v>14.8</v>
      </c>
      <c r="I15" s="103">
        <v>3.17</v>
      </c>
    </row>
  </sheetData>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A16" sqref="A16:C16"/>
    </sheetView>
  </sheetViews>
  <sheetFormatPr defaultColWidth="9" defaultRowHeight="14"/>
  <cols>
    <col min="1" max="1" width="14" style="4" customWidth="1"/>
    <col min="2" max="11" width="9" style="4"/>
    <col min="13" max="13" width="7.63636363636364" customWidth="1"/>
    <col min="14" max="14" width="7.54545454545455" customWidth="1"/>
    <col min="15" max="15" width="3.54545454545455" customWidth="1"/>
    <col min="16" max="16" width="7.63636363636364" customWidth="1"/>
    <col min="17" max="17" width="6.63636363636364" customWidth="1"/>
    <col min="18" max="18" width="3.54545454545455" customWidth="1"/>
  </cols>
  <sheetData>
    <row r="1" spans="1:18">
      <c r="A1" s="154" t="s">
        <v>203</v>
      </c>
      <c r="B1" s="154"/>
      <c r="C1" s="154"/>
    </row>
    <row r="2" spans="1:18">
      <c r="A2" s="155" t="s">
        <v>1</v>
      </c>
      <c r="B2" s="155" t="s">
        <v>2</v>
      </c>
      <c r="C2" s="155" t="s">
        <v>178</v>
      </c>
      <c r="D2" s="156" t="s">
        <v>155</v>
      </c>
      <c r="E2" s="156" t="s">
        <v>156</v>
      </c>
      <c r="F2" s="156" t="s">
        <v>157</v>
      </c>
      <c r="G2" s="156" t="s">
        <v>158</v>
      </c>
      <c r="H2" s="156" t="s">
        <v>159</v>
      </c>
      <c r="I2" s="156" t="s">
        <v>160</v>
      </c>
      <c r="J2" s="157" t="s">
        <v>161</v>
      </c>
    </row>
    <row r="3" spans="1:18">
      <c r="A3" s="44" t="s">
        <v>166</v>
      </c>
      <c r="B3" s="63" t="s">
        <v>14</v>
      </c>
      <c r="C3" s="28" t="s">
        <v>163</v>
      </c>
      <c r="D3" s="28">
        <v>25</v>
      </c>
      <c r="E3" s="25">
        <v>179.81</v>
      </c>
      <c r="F3" s="25">
        <v>40.09</v>
      </c>
      <c r="G3" s="25">
        <v>55</v>
      </c>
      <c r="H3" s="25">
        <v>172.84</v>
      </c>
      <c r="I3" s="25">
        <v>21.08</v>
      </c>
      <c r="J3" s="26"/>
      <c r="L3" s="28"/>
      <c r="M3" s="25">
        <v>179.81</v>
      </c>
      <c r="N3" s="25">
        <v>40.09</v>
      </c>
      <c r="O3" s="28">
        <v>25</v>
      </c>
      <c r="P3" s="25">
        <v>172.84</v>
      </c>
      <c r="Q3" s="25">
        <v>21.08</v>
      </c>
      <c r="R3" s="25">
        <v>55</v>
      </c>
    </row>
    <row r="4" spans="1:18">
      <c r="A4" s="44" t="s">
        <v>167</v>
      </c>
      <c r="B4" s="63" t="s">
        <v>14</v>
      </c>
      <c r="C4" s="28" t="s">
        <v>165</v>
      </c>
      <c r="D4" s="28">
        <v>25</v>
      </c>
      <c r="E4" s="25">
        <v>179.81</v>
      </c>
      <c r="F4" s="25">
        <v>40.09</v>
      </c>
      <c r="G4" s="25">
        <v>40</v>
      </c>
      <c r="H4" s="31">
        <v>181.65</v>
      </c>
      <c r="I4" s="31">
        <v>23.58</v>
      </c>
      <c r="J4" s="26"/>
      <c r="L4" s="28"/>
      <c r="M4" s="25">
        <v>179.81</v>
      </c>
      <c r="N4" s="25">
        <v>40.09</v>
      </c>
      <c r="O4" s="28">
        <v>25</v>
      </c>
      <c r="P4" s="31">
        <v>181.65</v>
      </c>
      <c r="Q4" s="31">
        <v>23.58</v>
      </c>
      <c r="R4" s="25">
        <v>40</v>
      </c>
    </row>
    <row r="5" customFormat="1" spans="1:18">
      <c r="A5" s="54" t="s">
        <v>41</v>
      </c>
      <c r="B5" s="63" t="s">
        <v>14</v>
      </c>
      <c r="C5" s="28" t="s">
        <v>163</v>
      </c>
      <c r="D5" s="25">
        <v>35</v>
      </c>
      <c r="E5" s="25">
        <v>93.73</v>
      </c>
      <c r="F5" s="25">
        <v>16.26</v>
      </c>
      <c r="G5" s="25">
        <v>37</v>
      </c>
      <c r="H5" s="25">
        <v>98.66</v>
      </c>
      <c r="I5" s="25">
        <v>20.63</v>
      </c>
      <c r="J5" s="26"/>
      <c r="K5" s="26"/>
      <c r="L5" s="25"/>
      <c r="M5" s="25">
        <v>93.73</v>
      </c>
      <c r="N5" s="25">
        <v>16.26</v>
      </c>
      <c r="O5" s="25">
        <v>35</v>
      </c>
      <c r="P5" s="25">
        <v>98.66</v>
      </c>
      <c r="Q5" s="25">
        <v>20.63</v>
      </c>
      <c r="R5" s="25">
        <v>37</v>
      </c>
    </row>
    <row r="6" spans="1:18">
      <c r="A6" s="57" t="s">
        <v>49</v>
      </c>
      <c r="B6" s="63" t="s">
        <v>14</v>
      </c>
      <c r="C6" s="28" t="s">
        <v>163</v>
      </c>
      <c r="D6" s="25">
        <v>20</v>
      </c>
      <c r="E6" s="25">
        <v>124.88</v>
      </c>
      <c r="F6" s="25">
        <v>20.64</v>
      </c>
      <c r="G6" s="25">
        <v>60</v>
      </c>
      <c r="H6" s="25">
        <v>129.79</v>
      </c>
      <c r="I6" s="25">
        <v>20.46</v>
      </c>
      <c r="J6" s="26"/>
      <c r="K6" s="26"/>
      <c r="L6" s="25"/>
      <c r="M6" s="25">
        <v>124.88</v>
      </c>
      <c r="N6" s="25">
        <v>20.64</v>
      </c>
      <c r="O6" s="25">
        <v>20</v>
      </c>
      <c r="P6" s="25">
        <v>129.79</v>
      </c>
      <c r="Q6" s="25">
        <v>20.46</v>
      </c>
      <c r="R6" s="25">
        <v>60</v>
      </c>
    </row>
    <row r="7" spans="1:18">
      <c r="A7" s="57" t="s">
        <v>56</v>
      </c>
      <c r="B7" s="63" t="s">
        <v>14</v>
      </c>
      <c r="C7" s="28" t="s">
        <v>163</v>
      </c>
      <c r="D7" s="25">
        <v>28</v>
      </c>
      <c r="E7" s="31">
        <v>96.9</v>
      </c>
      <c r="F7" s="158">
        <v>12</v>
      </c>
      <c r="G7" s="25">
        <v>28</v>
      </c>
      <c r="H7" s="25">
        <v>99.8</v>
      </c>
      <c r="I7" s="25">
        <v>12.3</v>
      </c>
      <c r="J7" s="26"/>
      <c r="K7" s="26"/>
      <c r="L7" s="25"/>
      <c r="M7" s="31">
        <v>96.9</v>
      </c>
      <c r="N7" s="158">
        <v>12</v>
      </c>
      <c r="O7" s="25">
        <v>28</v>
      </c>
      <c r="P7" s="25">
        <v>99.8</v>
      </c>
      <c r="Q7" s="25">
        <v>12.3</v>
      </c>
      <c r="R7" s="25">
        <v>28</v>
      </c>
    </row>
    <row r="8" spans="1:18">
      <c r="A8" s="57" t="s">
        <v>64</v>
      </c>
      <c r="B8" s="63" t="s">
        <v>14</v>
      </c>
      <c r="C8" s="28" t="s">
        <v>163</v>
      </c>
      <c r="D8" s="25">
        <v>46</v>
      </c>
      <c r="E8" s="25">
        <v>130.6</v>
      </c>
      <c r="F8" s="25">
        <v>21.3</v>
      </c>
      <c r="G8" s="25">
        <v>46</v>
      </c>
      <c r="H8" s="25">
        <v>123.5</v>
      </c>
      <c r="I8" s="25">
        <v>17.8</v>
      </c>
      <c r="J8" s="26"/>
      <c r="K8" s="26"/>
      <c r="L8" s="25"/>
      <c r="M8" s="25">
        <v>130.6</v>
      </c>
      <c r="N8" s="25">
        <v>21.3</v>
      </c>
      <c r="O8" s="25">
        <v>46</v>
      </c>
      <c r="P8" s="25">
        <v>123.5</v>
      </c>
      <c r="Q8" s="25">
        <v>17.8</v>
      </c>
      <c r="R8" s="25">
        <v>46</v>
      </c>
    </row>
    <row r="9" spans="1:18">
      <c r="A9" s="57" t="s">
        <v>72</v>
      </c>
      <c r="B9" s="63" t="s">
        <v>14</v>
      </c>
      <c r="C9" s="28" t="s">
        <v>163</v>
      </c>
      <c r="D9" s="25">
        <v>20</v>
      </c>
      <c r="E9" s="25" t="s">
        <v>204</v>
      </c>
      <c r="F9" s="25" t="s">
        <v>205</v>
      </c>
      <c r="G9" s="25">
        <v>25</v>
      </c>
      <c r="H9" s="25" t="s">
        <v>206</v>
      </c>
      <c r="I9" s="25" t="s">
        <v>207</v>
      </c>
      <c r="J9" s="26"/>
      <c r="K9" s="26"/>
      <c r="L9" s="25"/>
      <c r="M9" s="25">
        <v>103.6</v>
      </c>
      <c r="N9" s="25">
        <v>11.9</v>
      </c>
      <c r="O9" s="25">
        <v>20</v>
      </c>
      <c r="P9" s="25">
        <v>102.4</v>
      </c>
      <c r="Q9" s="25">
        <v>13.6</v>
      </c>
      <c r="R9" s="25">
        <v>25</v>
      </c>
    </row>
    <row r="10" spans="1:18">
      <c r="A10" s="57" t="s">
        <v>82</v>
      </c>
      <c r="B10" s="63" t="s">
        <v>14</v>
      </c>
      <c r="C10" s="28" t="s">
        <v>163</v>
      </c>
      <c r="D10" s="25">
        <v>32</v>
      </c>
      <c r="E10" s="26">
        <v>111.1</v>
      </c>
      <c r="F10" s="25">
        <v>18.64</v>
      </c>
      <c r="G10" s="25">
        <v>32</v>
      </c>
      <c r="H10" s="159">
        <v>162.81</v>
      </c>
      <c r="I10" s="25">
        <v>13.54</v>
      </c>
      <c r="J10" s="26"/>
      <c r="K10" s="26"/>
      <c r="L10" s="25"/>
      <c r="M10" s="26">
        <v>111.1</v>
      </c>
      <c r="N10" s="25">
        <v>18.64</v>
      </c>
      <c r="O10" s="25">
        <v>32</v>
      </c>
      <c r="P10" s="159">
        <v>162.81</v>
      </c>
      <c r="Q10" s="25">
        <v>13.54</v>
      </c>
      <c r="R10" s="25">
        <v>32</v>
      </c>
    </row>
    <row r="11" spans="1:18">
      <c r="A11" s="58" t="s">
        <v>90</v>
      </c>
      <c r="B11" s="63" t="s">
        <v>14</v>
      </c>
      <c r="C11" s="28" t="s">
        <v>163</v>
      </c>
      <c r="D11" s="25">
        <v>24</v>
      </c>
      <c r="E11" s="25">
        <v>110</v>
      </c>
      <c r="F11" s="25">
        <v>17.69</v>
      </c>
      <c r="G11" s="25">
        <v>24</v>
      </c>
      <c r="H11" s="25">
        <v>105</v>
      </c>
      <c r="I11" s="25">
        <v>14.74</v>
      </c>
      <c r="J11" s="26"/>
      <c r="K11" s="26"/>
      <c r="L11" s="25"/>
      <c r="M11" s="25">
        <v>110</v>
      </c>
      <c r="N11" s="25">
        <v>17.69</v>
      </c>
      <c r="O11" s="25">
        <v>24</v>
      </c>
      <c r="P11" s="25">
        <v>105</v>
      </c>
      <c r="Q11" s="25">
        <v>14.74</v>
      </c>
      <c r="R11" s="25">
        <v>24</v>
      </c>
    </row>
    <row r="12" customFormat="1" spans="1:18">
      <c r="A12" s="58" t="s">
        <v>168</v>
      </c>
      <c r="B12" s="63" t="s">
        <v>14</v>
      </c>
      <c r="C12" s="28" t="s">
        <v>163</v>
      </c>
      <c r="D12" s="25">
        <v>20</v>
      </c>
      <c r="E12" s="25">
        <v>35.2</v>
      </c>
      <c r="F12" s="25">
        <v>9.9</v>
      </c>
      <c r="G12" s="25">
        <v>20</v>
      </c>
      <c r="H12" s="25">
        <v>34.8</v>
      </c>
      <c r="I12" s="25">
        <v>7.9</v>
      </c>
      <c r="J12" s="26"/>
      <c r="K12" s="26"/>
      <c r="L12" s="25"/>
      <c r="M12" s="25">
        <v>35.2</v>
      </c>
      <c r="N12" s="25">
        <v>9.9</v>
      </c>
      <c r="O12" s="25">
        <v>20</v>
      </c>
      <c r="P12" s="25">
        <v>34.8</v>
      </c>
      <c r="Q12" s="25">
        <v>7.9</v>
      </c>
      <c r="R12" s="25">
        <v>20</v>
      </c>
    </row>
    <row r="13" spans="1:18">
      <c r="A13" s="45" t="s">
        <v>107</v>
      </c>
      <c r="B13" s="63" t="s">
        <v>14</v>
      </c>
      <c r="C13" s="28" t="s">
        <v>163</v>
      </c>
      <c r="D13" s="25">
        <v>30</v>
      </c>
      <c r="E13" s="25">
        <v>46.56</v>
      </c>
      <c r="F13" s="25">
        <v>10.25</v>
      </c>
      <c r="G13" s="25">
        <v>30</v>
      </c>
      <c r="H13" s="25">
        <v>232.65</v>
      </c>
      <c r="I13" s="25">
        <v>41.35</v>
      </c>
      <c r="J13" s="26"/>
      <c r="K13" s="26"/>
      <c r="L13" s="25"/>
      <c r="M13" s="25">
        <v>46.56</v>
      </c>
      <c r="N13" s="25">
        <v>10.25</v>
      </c>
      <c r="O13" s="25">
        <v>30</v>
      </c>
      <c r="P13" s="25">
        <v>232.65</v>
      </c>
      <c r="Q13" s="25">
        <v>41.35</v>
      </c>
      <c r="R13" s="25">
        <v>30</v>
      </c>
    </row>
    <row r="14" spans="1:18">
      <c r="A14" s="81" t="s">
        <v>115</v>
      </c>
      <c r="B14" s="63" t="s">
        <v>14</v>
      </c>
      <c r="C14" s="28" t="s">
        <v>165</v>
      </c>
      <c r="D14" s="25">
        <v>16</v>
      </c>
      <c r="E14" s="25">
        <v>145.6</v>
      </c>
      <c r="F14" s="25">
        <v>39.5</v>
      </c>
      <c r="G14" s="25">
        <v>19</v>
      </c>
      <c r="H14" s="25">
        <v>120.5</v>
      </c>
      <c r="I14" s="25">
        <v>31.1</v>
      </c>
      <c r="J14" s="26"/>
      <c r="K14" s="26"/>
      <c r="L14" s="26"/>
      <c r="M14" s="26">
        <v>145.6</v>
      </c>
      <c r="N14" s="26">
        <v>39.5</v>
      </c>
      <c r="O14" s="26">
        <v>16</v>
      </c>
      <c r="P14" s="26">
        <v>120.5</v>
      </c>
      <c r="Q14" s="26">
        <v>31.1</v>
      </c>
      <c r="R14" s="26">
        <v>19</v>
      </c>
    </row>
    <row r="15" s="18" customFormat="1" spans="1:18">
      <c r="A15" s="83" t="s">
        <v>181</v>
      </c>
      <c r="B15" s="63" t="s">
        <v>14</v>
      </c>
      <c r="C15" s="28" t="s">
        <v>165</v>
      </c>
      <c r="D15" s="25">
        <v>25</v>
      </c>
      <c r="E15" s="31">
        <v>150.75</v>
      </c>
      <c r="F15" s="25">
        <v>37.67</v>
      </c>
      <c r="G15" s="25">
        <v>20</v>
      </c>
      <c r="H15" s="31">
        <v>165.75</v>
      </c>
      <c r="I15" s="25">
        <v>24.33</v>
      </c>
      <c r="J15" s="25"/>
      <c r="K15" s="25"/>
      <c r="L15" s="25"/>
      <c r="M15" s="31">
        <v>150.75</v>
      </c>
      <c r="N15" s="25">
        <v>37.67</v>
      </c>
      <c r="O15" s="25">
        <v>25</v>
      </c>
      <c r="P15" s="31">
        <v>165.75</v>
      </c>
      <c r="Q15" s="25">
        <v>24.33</v>
      </c>
      <c r="R15" s="25">
        <v>20</v>
      </c>
    </row>
    <row r="16" spans="1:18">
      <c r="A16" s="16" t="s">
        <v>187</v>
      </c>
      <c r="B16" s="16" t="s">
        <v>14</v>
      </c>
      <c r="C16" s="42" t="s">
        <v>163</v>
      </c>
      <c r="D16" s="60">
        <v>40</v>
      </c>
      <c r="E16" s="60">
        <v>119.8</v>
      </c>
      <c r="F16" s="60">
        <v>60.9</v>
      </c>
      <c r="G16" s="60">
        <v>43</v>
      </c>
      <c r="H16" s="60">
        <v>102.6</v>
      </c>
      <c r="I16" s="60">
        <v>59.1</v>
      </c>
    </row>
    <row r="17" spans="1:9">
      <c r="A17" s="16" t="s">
        <v>169</v>
      </c>
      <c r="B17" s="16" t="s">
        <v>14</v>
      </c>
      <c r="C17" s="42" t="s">
        <v>163</v>
      </c>
      <c r="D17" s="60">
        <v>22</v>
      </c>
      <c r="E17" s="60">
        <v>161.82</v>
      </c>
      <c r="F17" s="60">
        <v>35</v>
      </c>
      <c r="G17" s="60">
        <v>40</v>
      </c>
      <c r="H17" s="60">
        <v>131.5</v>
      </c>
      <c r="I17" s="60">
        <v>23.49</v>
      </c>
    </row>
    <row r="18" spans="1:9">
      <c r="A18" s="16" t="s">
        <v>169</v>
      </c>
      <c r="B18" s="16" t="s">
        <v>14</v>
      </c>
      <c r="C18" s="42" t="s">
        <v>165</v>
      </c>
      <c r="D18" s="60">
        <v>22</v>
      </c>
      <c r="E18" s="60">
        <v>161.82</v>
      </c>
      <c r="F18" s="60">
        <v>35</v>
      </c>
      <c r="G18" s="60">
        <v>20</v>
      </c>
      <c r="H18" s="60">
        <v>128.5</v>
      </c>
      <c r="I18" s="60">
        <v>21.83</v>
      </c>
    </row>
  </sheetData>
  <mergeCells count="1">
    <mergeCell ref="A1:C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10" workbookViewId="0">
      <selection activeCell="E25" sqref="E25"/>
    </sheetView>
  </sheetViews>
  <sheetFormatPr defaultColWidth="9" defaultRowHeight="14" outlineLevelCol="6"/>
  <cols>
    <col min="1" max="1" width="12.2727272727273" customWidth="1"/>
    <col min="2" max="2" width="22.4545454545455" customWidth="1"/>
    <col min="3" max="3" width="29.7272727272727" customWidth="1"/>
    <col min="5" max="5" width="27.4545454545455" customWidth="1"/>
    <col min="6" max="6" width="27.1818181818182" customWidth="1"/>
    <col min="7" max="7" width="10.2727272727273" customWidth="1"/>
  </cols>
  <sheetData>
    <row r="1" s="1" customFormat="1" spans="1:7">
      <c r="A1" s="147" t="s">
        <v>208</v>
      </c>
      <c r="B1" s="148" t="s">
        <v>14</v>
      </c>
    </row>
    <row r="2" s="1" customFormat="1" spans="1:7">
      <c r="A2" s="63"/>
      <c r="B2" s="149" t="s">
        <v>188</v>
      </c>
      <c r="C2" s="149" t="s">
        <v>189</v>
      </c>
      <c r="D2" s="63" t="s">
        <v>209</v>
      </c>
      <c r="E2" s="150" t="s">
        <v>192</v>
      </c>
      <c r="F2" s="63" t="s">
        <v>191</v>
      </c>
    </row>
    <row r="3" s="1" customFormat="1" spans="1:7">
      <c r="A3" s="63" t="s">
        <v>17</v>
      </c>
      <c r="B3" s="63">
        <v>4</v>
      </c>
      <c r="C3" s="63">
        <v>11</v>
      </c>
      <c r="D3" s="63">
        <v>3</v>
      </c>
      <c r="E3" s="63">
        <f>(B3+C3)/(B3+C3+D3)</f>
        <v>0.833333333333333</v>
      </c>
      <c r="F3" s="63">
        <v>18</v>
      </c>
    </row>
    <row r="4" s="1" customFormat="1" spans="1:7">
      <c r="A4" s="63" t="s">
        <v>18</v>
      </c>
      <c r="B4" s="63">
        <v>9</v>
      </c>
      <c r="C4" s="63">
        <v>21</v>
      </c>
      <c r="D4" s="63">
        <v>6</v>
      </c>
      <c r="E4" s="63">
        <f>(B4+C4)/(B4+C4+D4)</f>
        <v>0.833333333333333</v>
      </c>
      <c r="F4" s="63">
        <v>36</v>
      </c>
    </row>
    <row r="5" s="1" customFormat="1" spans="1:7">
      <c r="A5" s="65" t="s">
        <v>19</v>
      </c>
      <c r="B5" s="149">
        <v>2</v>
      </c>
      <c r="C5" s="149">
        <v>9</v>
      </c>
      <c r="D5" s="149">
        <v>3</v>
      </c>
      <c r="E5" s="63">
        <f>(B5+C5)/(B5+C5+D5)</f>
        <v>0.785714285714286</v>
      </c>
      <c r="F5" s="149">
        <v>14</v>
      </c>
    </row>
    <row r="6" s="1" customFormat="1"/>
    <row r="7" s="1" customFormat="1" spans="1:7">
      <c r="A7" s="151" t="s">
        <v>193</v>
      </c>
      <c r="B7" s="148" t="s">
        <v>14</v>
      </c>
    </row>
    <row r="8" s="1" customFormat="1" spans="1:7">
      <c r="A8" s="63"/>
      <c r="B8" s="150" t="s">
        <v>194</v>
      </c>
      <c r="C8" s="150" t="s">
        <v>192</v>
      </c>
      <c r="D8" s="150" t="s">
        <v>191</v>
      </c>
      <c r="E8" s="152"/>
      <c r="F8" s="152"/>
      <c r="G8" s="152"/>
    </row>
    <row r="9" s="1" customFormat="1" spans="1:7">
      <c r="A9" s="63" t="s">
        <v>17</v>
      </c>
      <c r="B9" s="63">
        <v>18</v>
      </c>
      <c r="C9" s="63">
        <f t="shared" ref="C9:C15" si="0">(B9)/(D9)</f>
        <v>0.9</v>
      </c>
      <c r="D9" s="63">
        <v>20</v>
      </c>
    </row>
    <row r="10" s="1" customFormat="1" spans="1:7">
      <c r="A10" s="63" t="s">
        <v>18</v>
      </c>
      <c r="B10" s="63">
        <v>58</v>
      </c>
      <c r="C10" s="63">
        <f t="shared" si="0"/>
        <v>0.966666666666667</v>
      </c>
      <c r="D10" s="63">
        <v>60</v>
      </c>
    </row>
    <row r="11" s="1" customFormat="1"/>
    <row r="12" s="1" customFormat="1" spans="1:7">
      <c r="A12" s="57" t="s">
        <v>64</v>
      </c>
      <c r="B12" s="148" t="s">
        <v>14</v>
      </c>
    </row>
    <row r="13" s="1" customFormat="1" spans="1:7">
      <c r="A13" s="63"/>
      <c r="B13" s="150" t="s">
        <v>194</v>
      </c>
      <c r="C13" s="150" t="s">
        <v>192</v>
      </c>
      <c r="D13" s="150" t="s">
        <v>191</v>
      </c>
    </row>
    <row r="14" s="1" customFormat="1" spans="1:7">
      <c r="A14" s="63" t="s">
        <v>17</v>
      </c>
      <c r="B14" s="63">
        <v>41</v>
      </c>
      <c r="C14" s="63">
        <f t="shared" si="0"/>
        <v>0.891304347826087</v>
      </c>
      <c r="D14" s="63">
        <v>46</v>
      </c>
    </row>
    <row r="15" s="1" customFormat="1" spans="1:7">
      <c r="A15" s="63" t="s">
        <v>18</v>
      </c>
      <c r="B15" s="63">
        <v>40</v>
      </c>
      <c r="C15" s="63">
        <f t="shared" si="0"/>
        <v>0.869565217391304</v>
      </c>
      <c r="D15" s="63">
        <v>46</v>
      </c>
    </row>
    <row r="16" s="1" customFormat="1"/>
    <row r="17" s="1" customFormat="1" ht="25.5" spans="1:7">
      <c r="A17" s="151" t="s">
        <v>210</v>
      </c>
      <c r="B17" s="148" t="s">
        <v>14</v>
      </c>
    </row>
    <row r="18" s="1" customFormat="1" spans="1:7">
      <c r="A18" s="63"/>
      <c r="B18" s="149" t="s">
        <v>188</v>
      </c>
      <c r="C18" s="149" t="s">
        <v>189</v>
      </c>
      <c r="D18" s="63" t="s">
        <v>209</v>
      </c>
      <c r="E18" s="63" t="s">
        <v>190</v>
      </c>
      <c r="F18" s="150" t="s">
        <v>192</v>
      </c>
      <c r="G18" s="150" t="s">
        <v>191</v>
      </c>
    </row>
    <row r="19" s="1" customFormat="1" spans="1:7">
      <c r="A19" s="63" t="s">
        <v>17</v>
      </c>
      <c r="B19" s="63">
        <v>20</v>
      </c>
      <c r="C19" s="63">
        <v>9</v>
      </c>
      <c r="D19" s="63">
        <v>3</v>
      </c>
      <c r="E19" s="63">
        <v>0</v>
      </c>
      <c r="F19" s="63">
        <f>(C19+B19)/(B19+C19+D19+E19)</f>
        <v>0.90625</v>
      </c>
      <c r="G19" s="63">
        <v>32</v>
      </c>
    </row>
    <row r="20" s="1" customFormat="1" ht="15" customHeight="1" spans="1:7">
      <c r="A20" s="63" t="s">
        <v>18</v>
      </c>
      <c r="B20" s="63">
        <v>8</v>
      </c>
      <c r="C20" s="63">
        <v>14</v>
      </c>
      <c r="D20" s="63">
        <v>7</v>
      </c>
      <c r="E20" s="63">
        <v>3</v>
      </c>
      <c r="F20" s="63">
        <f>(C20+B20)/(B20+C20+D20+E20)</f>
        <v>0.6875</v>
      </c>
      <c r="G20" s="63">
        <v>32</v>
      </c>
    </row>
    <row r="23" spans="1:7">
      <c r="A23" s="103" t="s">
        <v>169</v>
      </c>
      <c r="B23" s="16" t="s">
        <v>14</v>
      </c>
      <c r="C23" s="103"/>
      <c r="D23" s="103"/>
    </row>
    <row r="24" spans="1:7">
      <c r="A24" s="16"/>
      <c r="B24" s="153" t="s">
        <v>194</v>
      </c>
      <c r="C24" s="153" t="s">
        <v>192</v>
      </c>
      <c r="D24" s="153" t="s">
        <v>191</v>
      </c>
    </row>
    <row r="25" spans="1:7">
      <c r="A25" s="16" t="s">
        <v>17</v>
      </c>
      <c r="B25" s="16">
        <v>19</v>
      </c>
      <c r="C25" s="16">
        <f t="shared" ref="C25:C27" si="1">(B25)/(D25)</f>
        <v>0.863636363636364</v>
      </c>
      <c r="D25" s="16">
        <v>22</v>
      </c>
    </row>
    <row r="26" spans="1:7">
      <c r="A26" s="16" t="s">
        <v>18</v>
      </c>
      <c r="B26" s="16">
        <v>34</v>
      </c>
      <c r="C26" s="16">
        <f t="shared" si="1"/>
        <v>0.85</v>
      </c>
      <c r="D26" s="16">
        <v>40</v>
      </c>
    </row>
    <row r="27" spans="1:7">
      <c r="A27" s="103" t="s">
        <v>19</v>
      </c>
      <c r="B27" s="103">
        <v>17</v>
      </c>
      <c r="C27" s="16">
        <f t="shared" si="1"/>
        <v>0.85</v>
      </c>
      <c r="D27" s="103">
        <v>20</v>
      </c>
    </row>
  </sheetData>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6 " > < c o m m e n t   s : r e f = " I 1 "   r g b C l r = " F 5 C 5 E 0 " / > < / c o m m e n t L i s t > < c o m m e n t L i s t   s h e e t S t i d = " 7 " > < c o m m e n t   s : r e f = " H 2 "   r g b C l r = " F 5 C 5 E 0 " / > < c o m m e n t   s : r e f = " I 2 "   r g b C l r = " F 5 C 5 E 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Basic characteristics</vt:lpstr>
      <vt:lpstr>Partial weight bearing time</vt:lpstr>
      <vt:lpstr>Full weight bearing time</vt:lpstr>
      <vt:lpstr>Fracture healing time</vt:lpstr>
      <vt:lpstr>Operation duration</vt:lpstr>
      <vt:lpstr>Fracture reduction quality</vt:lpstr>
      <vt:lpstr>Hospital stay</vt:lpstr>
      <vt:lpstr>Intraoperative blood loss</vt:lpstr>
      <vt:lpstr>Harris  grade</vt:lpstr>
      <vt:lpstr>Harri score</vt:lpstr>
      <vt:lpstr>VAS</vt:lpstr>
      <vt:lpstr>ROM</vt:lpstr>
      <vt:lpstr>Femoral neck-shaft angle </vt:lpstr>
      <vt:lpstr>Incision length</vt:lpstr>
      <vt:lpstr>Postoperative complication </vt:lpstr>
      <vt:lpstr>Tip-apex distance</vt:lpstr>
      <vt:lpstr>Intraoperative fluoroscopy time</vt:lpstr>
      <vt:lpstr>Blood transfusion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mm</cp:lastModifiedBy>
  <dcterms:created xsi:type="dcterms:W3CDTF">2022-07-10T02:25:00Z</dcterms:created>
  <dcterms:modified xsi:type="dcterms:W3CDTF">2025-12-18T14:15:01Z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7709B2FD812B4988A65E692EBBCD0427_13</vt:lpwstr>
  </property>
  <property fmtid="{D5CDD505-2E9C-101B-9397-08002B2CF9AE}" pid="3" name="KSOProductBuildVer">
    <vt:lpwstr>2052-12.1.0.24034</vt:lpwstr>
  </property>
  <property fmtid="{D5CDD505-2E9C-101B-9397-08002B2CF9AE}" pid="4" name="CalculationRule">
    <vt:i4>0</vt:i4>
  </property>
</Properties>
</file>